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30" windowWidth="11325" windowHeight="6330" tabRatio="777" activeTab="1"/>
  </bookViews>
  <sheets>
    <sheet name="п. 9" sheetId="43" r:id="rId1"/>
    <sheet name="п. 9.1" sheetId="44" r:id="rId2"/>
  </sheets>
  <definedNames>
    <definedName name="_xlnm.Print_Area" localSheetId="0">'п. 9'!$A$1:$E$33</definedName>
    <definedName name="_xlnm.Print_Area" localSheetId="1">'п. 9.1'!$A$1:$F$34</definedName>
  </definedNames>
  <calcPr calcId="144525"/>
</workbook>
</file>

<file path=xl/calcChain.xml><?xml version="1.0" encoding="utf-8"?>
<calcChain xmlns="http://schemas.openxmlformats.org/spreadsheetml/2006/main">
  <c r="G27" i="44" l="1"/>
  <c r="G23" i="44"/>
  <c r="D27" i="44"/>
  <c r="E27" i="44"/>
  <c r="F27" i="44"/>
  <c r="C27" i="44"/>
  <c r="E29" i="44"/>
  <c r="F27" i="43"/>
  <c r="F25" i="43"/>
  <c r="F23" i="43"/>
  <c r="F16" i="43"/>
  <c r="F14" i="43"/>
  <c r="F7" i="43"/>
  <c r="F35" i="44" l="1"/>
  <c r="E35" i="44"/>
  <c r="D18" i="43" l="1"/>
  <c r="F18" i="43" s="1"/>
  <c r="C18" i="43"/>
  <c r="F25" i="44" l="1"/>
  <c r="D25" i="44"/>
  <c r="F23" i="44"/>
  <c r="D23" i="44"/>
  <c r="F20" i="44"/>
  <c r="D20" i="44"/>
  <c r="F17" i="44"/>
  <c r="D17" i="44"/>
  <c r="F15" i="44"/>
  <c r="D15" i="44"/>
  <c r="F13" i="44"/>
  <c r="D13" i="44"/>
  <c r="F7" i="44"/>
  <c r="F30" i="44" s="1"/>
  <c r="D7" i="44"/>
  <c r="D27" i="43"/>
  <c r="D25" i="43"/>
  <c r="D23" i="43"/>
  <c r="D20" i="43"/>
  <c r="F20" i="43" s="1"/>
  <c r="D16" i="43"/>
  <c r="D14" i="43"/>
  <c r="D7" i="43"/>
  <c r="D30" i="44" l="1"/>
  <c r="D29" i="43"/>
  <c r="F29" i="43" s="1"/>
  <c r="C20" i="44"/>
  <c r="C27" i="43"/>
  <c r="E26" i="44"/>
  <c r="E24" i="44"/>
  <c r="E22" i="44"/>
  <c r="E21" i="44"/>
  <c r="E19" i="44"/>
  <c r="E18" i="44"/>
  <c r="E14" i="44"/>
  <c r="E12" i="44"/>
  <c r="E9" i="44"/>
  <c r="E8" i="44"/>
  <c r="E25" i="44" l="1"/>
  <c r="E23" i="44"/>
  <c r="E20" i="44"/>
  <c r="E17" i="44"/>
  <c r="E13" i="44"/>
  <c r="C23" i="43"/>
  <c r="E11" i="43" l="1"/>
  <c r="C20" i="43" l="1"/>
  <c r="E28" i="43"/>
  <c r="E26" i="43"/>
  <c r="E24" i="43"/>
  <c r="E22" i="43"/>
  <c r="E21" i="43"/>
  <c r="E19" i="43"/>
  <c r="E15" i="43"/>
  <c r="E13" i="43"/>
  <c r="E12" i="43"/>
  <c r="E10" i="43"/>
  <c r="E9" i="43"/>
  <c r="E8" i="43"/>
  <c r="E18" i="43" l="1"/>
  <c r="E27" i="43"/>
  <c r="E25" i="43"/>
  <c r="E23" i="43"/>
  <c r="E14" i="43"/>
  <c r="E7" i="43"/>
  <c r="E20" i="43"/>
  <c r="C17" i="44"/>
  <c r="C7" i="43" l="1"/>
  <c r="C7" i="44"/>
  <c r="C23" i="44"/>
  <c r="C16" i="43" l="1"/>
  <c r="C15" i="44" l="1"/>
  <c r="C25" i="44"/>
  <c r="C13" i="44"/>
  <c r="C30" i="44" l="1"/>
  <c r="C14" i="43"/>
  <c r="C25" i="43"/>
  <c r="C29" i="43" l="1"/>
  <c r="E17" i="43"/>
  <c r="E11" i="44"/>
  <c r="E16" i="44"/>
  <c r="E28" i="44"/>
  <c r="E7" i="44" l="1"/>
  <c r="E15" i="44"/>
  <c r="E16" i="43"/>
  <c r="E29" i="43" s="1"/>
  <c r="E30" i="44" l="1"/>
</calcChain>
</file>

<file path=xl/sharedStrings.xml><?xml version="1.0" encoding="utf-8"?>
<sst xmlns="http://schemas.openxmlformats.org/spreadsheetml/2006/main" count="117" uniqueCount="69">
  <si>
    <t>0801</t>
  </si>
  <si>
    <t xml:space="preserve">Культура </t>
  </si>
  <si>
    <t>1000</t>
  </si>
  <si>
    <t>Социальная политика</t>
  </si>
  <si>
    <t>0300</t>
  </si>
  <si>
    <t>Национальная безопасность и правоохранительная деятельность</t>
  </si>
  <si>
    <t>0800</t>
  </si>
  <si>
    <t>Резервные фонды</t>
  </si>
  <si>
    <t>Другие общегосударственные вопросы</t>
  </si>
  <si>
    <t>0500</t>
  </si>
  <si>
    <t>Жилищно-коммунальное хозяйство</t>
  </si>
  <si>
    <t>0501</t>
  </si>
  <si>
    <t>Жилищное хозяйство</t>
  </si>
  <si>
    <t>0700</t>
  </si>
  <si>
    <t>Образование</t>
  </si>
  <si>
    <t>0707</t>
  </si>
  <si>
    <t>0100</t>
  </si>
  <si>
    <t>Общегосударственные вопросы</t>
  </si>
  <si>
    <t>0102</t>
  </si>
  <si>
    <t>Код БК</t>
  </si>
  <si>
    <t>Наименование показателей</t>
  </si>
  <si>
    <t>0104</t>
  </si>
  <si>
    <t>Итого расходов:</t>
  </si>
  <si>
    <t>0310</t>
  </si>
  <si>
    <t>0200</t>
  </si>
  <si>
    <t>Национальная оборона</t>
  </si>
  <si>
    <t>Обеспечение пожарной безопасности</t>
  </si>
  <si>
    <t>0503</t>
  </si>
  <si>
    <t>Благоустройство</t>
  </si>
  <si>
    <t>0203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</si>
  <si>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</si>
  <si>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0400</t>
  </si>
  <si>
    <t>Национальная экономика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</si>
  <si>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</si>
  <si>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</si>
  <si>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</si>
  <si>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>Дорожное хозяйство (дорожные фонды)</t>
  </si>
  <si>
    <t>0113</t>
  </si>
  <si>
    <t>Функционирование высшего должностного лица субъекта Российской Федерации и муниципального образования</t>
  </si>
  <si>
    <t>0111</t>
  </si>
  <si>
    <t>Культура, кинематография</t>
  </si>
  <si>
    <t>Мобилизационная  и вневойсковая подготовка</t>
  </si>
  <si>
    <t>1001</t>
  </si>
  <si>
    <t xml:space="preserve">Пенсионное  обеспечение </t>
  </si>
  <si>
    <t xml:space="preserve">Председатель Совета депутатов Цацинского сельского поселения                                                        </t>
  </si>
  <si>
    <t xml:space="preserve">Молодежная политика </t>
  </si>
  <si>
    <t>Молодежная политика</t>
  </si>
  <si>
    <t>0405</t>
  </si>
  <si>
    <t>Сельское хозяйство и рыболовство</t>
  </si>
  <si>
    <t>тыс. рублей</t>
  </si>
  <si>
    <t>Приложение № 9</t>
  </si>
  <si>
    <t>Изменения</t>
  </si>
  <si>
    <t>Приложение № 9.1</t>
  </si>
  <si>
    <t>План на 2021 год</t>
  </si>
  <si>
    <t>0107</t>
  </si>
  <si>
    <t>Обеспечение проведения выборов и референдумов</t>
  </si>
  <si>
    <t>УУ</t>
  </si>
  <si>
    <t>В.В. Лисицкая</t>
  </si>
  <si>
    <t xml:space="preserve">Распределение бюджетных ассигнований по разделам и подразделам классификации расходов бюджета Цацинского сельского поселения на 2020 год </t>
  </si>
  <si>
    <t>к решению Совета депутатов Цацинского  сельского поселения "О бюджете Цацинского сельского поселения на 2020 год и плановый период 2021 и 2022 годов"</t>
  </si>
  <si>
    <t>Распределение бюджетных ассигнований по разделам и подразделам классификации расходов бюджета Цацинского сельского поселения на плановый период 2021 и 2022 годов</t>
  </si>
  <si>
    <t>План на 2021 год с изменениями</t>
  </si>
  <si>
    <t>План на 2022 год</t>
  </si>
  <si>
    <t>План на 2020 год</t>
  </si>
  <si>
    <t>План на 2020 год с изменениями</t>
  </si>
  <si>
    <t>Из поселения</t>
  </si>
  <si>
    <t>Уд. Вес</t>
  </si>
  <si>
    <t>1004</t>
  </si>
  <si>
    <t>Охрана семьи и детства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</si>
</sst>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14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b/>
      <sz val="12"/>
      <name val="Arial Cyr"/>
      <charset val="204"/>
    </font>
    <font>
      <sz val="12"/>
      <name val="Arial Cyr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1" fillId="2" borderId="0" xfId="0" applyNumberFormat="1" applyFont="1" applyFill="1" applyAlignment="1">
      <alignment horizontal="left" vertical="top" wrapText="1"/>
    </xf>
    <xf numFmtId="0" fontId="1" fillId="2" borderId="0" xfId="0" applyFont="1" applyFill="1"/>
    <xf numFmtId="49" fontId="1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4" fillId="2" borderId="0" xfId="0" applyFont="1" applyFill="1"/>
    <xf numFmtId="164" fontId="1" fillId="2" borderId="0" xfId="0" applyNumberFormat="1" applyFont="1" applyFill="1" applyAlignment="1">
      <alignment horizontal="center" vertical="center"/>
    </xf>
    <xf numFmtId="0" fontId="6" fillId="2" borderId="0" xfId="0" applyFont="1" applyFill="1"/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/>
    <xf numFmtId="165" fontId="5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5" fontId="5" fillId="0" borderId="2" xfId="0" applyNumberFormat="1" applyFont="1" applyBorder="1" applyAlignment="1">
      <alignment horizontal="center" vertical="center" wrapText="1"/>
    </xf>
    <xf numFmtId="0" fontId="5" fillId="2" borderId="0" xfId="0" applyFont="1" applyFill="1"/>
    <xf numFmtId="165" fontId="2" fillId="3" borderId="2" xfId="0" applyNumberFormat="1" applyFont="1" applyFill="1" applyBorder="1" applyAlignment="1">
      <alignment horizontal="center" vertical="center" wrapText="1"/>
    </xf>
    <xf numFmtId="166" fontId="1" fillId="2" borderId="0" xfId="0" applyNumberFormat="1" applyFont="1" applyFill="1"/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165" fontId="2" fillId="2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64" fontId="7" fillId="2" borderId="0" xfId="0" applyNumberFormat="1" applyFont="1" applyFill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10" fillId="0" borderId="0" xfId="0" applyFont="1"/>
    <xf numFmtId="0" fontId="12" fillId="0" borderId="0" xfId="0" applyFont="1" applyAlignment="1">
      <alignment horizontal="right" vertical="top"/>
    </xf>
    <xf numFmtId="0" fontId="7" fillId="2" borderId="3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center" vertical="center"/>
    </xf>
    <xf numFmtId="0" fontId="13" fillId="2" borderId="0" xfId="0" applyFont="1" applyFill="1"/>
    <xf numFmtId="0" fontId="5" fillId="0" borderId="0" xfId="0" applyFont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6" fontId="13" fillId="2" borderId="0" xfId="0" applyNumberFormat="1" applyFont="1" applyFill="1"/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right"/>
    </xf>
    <xf numFmtId="49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/>
    <xf numFmtId="0" fontId="5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7" fillId="2" borderId="0" xfId="0" applyFont="1" applyFill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9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view="pageBreakPreview" topLeftCell="A7" zoomScaleNormal="100" zoomScaleSheetLayoutView="100" workbookViewId="0">
      <selection activeCell="J16" sqref="J16"/>
    </sheetView>
  </sheetViews>
  <sheetFormatPr defaultRowHeight="15" x14ac:dyDescent="0.25"/>
  <cols>
    <col min="1" max="1" width="8.28515625" style="1" bestFit="1" customWidth="1"/>
    <col min="2" max="2" width="53.7109375" style="3" customWidth="1"/>
    <col min="3" max="3" width="12.85546875" style="3" customWidth="1"/>
    <col min="4" max="4" width="13.140625" style="3" customWidth="1"/>
    <col min="5" max="5" width="14.5703125" style="6" customWidth="1"/>
    <col min="6" max="6" width="13.42578125" style="2" bestFit="1" customWidth="1"/>
    <col min="7" max="16384" width="9.140625" style="2"/>
  </cols>
  <sheetData>
    <row r="1" spans="1:6" x14ac:dyDescent="0.25">
      <c r="B1" s="15"/>
      <c r="C1" s="27"/>
      <c r="D1" s="27"/>
      <c r="E1" s="26" t="s">
        <v>50</v>
      </c>
    </row>
    <row r="2" spans="1:6" ht="55.5" customHeight="1" x14ac:dyDescent="0.25">
      <c r="A2" s="2"/>
      <c r="B2" s="15"/>
      <c r="C2" s="57" t="s">
        <v>59</v>
      </c>
      <c r="D2" s="58"/>
      <c r="E2" s="58"/>
    </row>
    <row r="3" spans="1:6" x14ac:dyDescent="0.25">
      <c r="A3" s="25"/>
      <c r="B3" s="15"/>
      <c r="C3" s="27"/>
      <c r="D3" s="27"/>
      <c r="E3" s="27"/>
    </row>
    <row r="4" spans="1:6" s="5" customFormat="1" ht="38.25" customHeight="1" x14ac:dyDescent="0.4">
      <c r="A4" s="60" t="s">
        <v>58</v>
      </c>
      <c r="B4" s="61"/>
      <c r="C4" s="61"/>
      <c r="D4" s="61"/>
      <c r="E4" s="62"/>
    </row>
    <row r="5" spans="1:6" ht="14.25" customHeight="1" x14ac:dyDescent="0.25">
      <c r="B5" s="4"/>
      <c r="C5" s="4"/>
      <c r="D5" s="4"/>
      <c r="E5" s="28" t="s">
        <v>49</v>
      </c>
    </row>
    <row r="6" spans="1:6" ht="25.5" x14ac:dyDescent="0.25">
      <c r="A6" s="29" t="s">
        <v>19</v>
      </c>
      <c r="B6" s="30" t="s">
        <v>20</v>
      </c>
      <c r="C6" s="30" t="s">
        <v>63</v>
      </c>
      <c r="D6" s="30" t="s">
        <v>51</v>
      </c>
      <c r="E6" s="30" t="s">
        <v>64</v>
      </c>
      <c r="F6" s="46" t="s">
        <v>66</v>
      </c>
    </row>
    <row r="7" spans="1:6" s="49" customFormat="1" ht="19.5" customHeight="1" x14ac:dyDescent="0.2">
      <c r="A7" s="31" t="s">
        <v>16</v>
      </c>
      <c r="B7" s="8" t="s">
        <v>17</v>
      </c>
      <c r="C7" s="13">
        <f>SUM(C8:C13)</f>
        <v>3004</v>
      </c>
      <c r="D7" s="13">
        <f t="shared" ref="D7:E7" si="0">SUM(D8:D13)</f>
        <v>0</v>
      </c>
      <c r="E7" s="13">
        <f t="shared" si="0"/>
        <v>3004</v>
      </c>
      <c r="F7" s="48">
        <f>D7/C7</f>
        <v>0</v>
      </c>
    </row>
    <row r="8" spans="1:6" ht="47.25" x14ac:dyDescent="0.25">
      <c r="A8" s="32" t="s">
        <v>18</v>
      </c>
      <c r="B8" s="20" t="s">
        <v>38</v>
      </c>
      <c r="C8" s="16">
        <v>720.3</v>
      </c>
      <c r="D8" s="16">
        <v>0</v>
      </c>
      <c r="E8" s="11">
        <f t="shared" ref="E8:E13" si="1">C8+D8</f>
        <v>720.3</v>
      </c>
      <c r="F8" s="47"/>
    </row>
    <row r="9" spans="1:6" ht="63" x14ac:dyDescent="0.25">
      <c r="A9" s="32" t="s">
        <v>21</v>
      </c>
      <c r="B9" s="20" t="s">
        <v>30</v>
      </c>
      <c r="C9" s="16">
        <v>1733.8</v>
      </c>
      <c r="D9" s="16">
        <v>0</v>
      </c>
      <c r="E9" s="11">
        <f t="shared" si="1"/>
        <v>1733.8</v>
      </c>
      <c r="F9" s="47"/>
    </row>
    <row r="10" spans="1:6" ht="48.75" customHeight="1" x14ac:dyDescent="0.25">
      <c r="A10" s="33" t="s">
        <v>33</v>
      </c>
      <c r="B10" s="20" t="s">
        <v>34</v>
      </c>
      <c r="C10" s="14">
        <v>90</v>
      </c>
      <c r="D10" s="16">
        <v>0</v>
      </c>
      <c r="E10" s="11">
        <f t="shared" si="1"/>
        <v>90</v>
      </c>
      <c r="F10" s="47"/>
    </row>
    <row r="11" spans="1:6" ht="15.75" hidden="1" x14ac:dyDescent="0.25">
      <c r="A11" s="33" t="s">
        <v>54</v>
      </c>
      <c r="B11" s="20" t="s">
        <v>55</v>
      </c>
      <c r="C11" s="14">
        <v>0</v>
      </c>
      <c r="D11" s="16">
        <v>0</v>
      </c>
      <c r="E11" s="11">
        <f t="shared" si="1"/>
        <v>0</v>
      </c>
      <c r="F11" s="47">
        <v>151.69999999999999</v>
      </c>
    </row>
    <row r="12" spans="1:6" ht="15.75" x14ac:dyDescent="0.25">
      <c r="A12" s="32" t="s">
        <v>39</v>
      </c>
      <c r="B12" s="20" t="s">
        <v>7</v>
      </c>
      <c r="C12" s="16">
        <v>5</v>
      </c>
      <c r="D12" s="16">
        <v>0</v>
      </c>
      <c r="E12" s="11">
        <f t="shared" si="1"/>
        <v>5</v>
      </c>
      <c r="F12" s="47"/>
    </row>
    <row r="13" spans="1:6" ht="17.25" customHeight="1" x14ac:dyDescent="0.25">
      <c r="A13" s="32" t="s">
        <v>37</v>
      </c>
      <c r="B13" s="20" t="s">
        <v>8</v>
      </c>
      <c r="C13" s="16">
        <v>454.9</v>
      </c>
      <c r="D13" s="16">
        <v>0</v>
      </c>
      <c r="E13" s="11">
        <f t="shared" si="1"/>
        <v>454.9</v>
      </c>
      <c r="F13" s="47"/>
    </row>
    <row r="14" spans="1:6" s="49" customFormat="1" ht="15.75" x14ac:dyDescent="0.2">
      <c r="A14" s="34" t="s">
        <v>24</v>
      </c>
      <c r="B14" s="9" t="s">
        <v>25</v>
      </c>
      <c r="C14" s="13">
        <f>C15</f>
        <v>75.900000000000006</v>
      </c>
      <c r="D14" s="13">
        <f t="shared" ref="D14:E14" si="2">D15</f>
        <v>0</v>
      </c>
      <c r="E14" s="13">
        <f t="shared" si="2"/>
        <v>75.900000000000006</v>
      </c>
      <c r="F14" s="48">
        <f>D14/C14</f>
        <v>0</v>
      </c>
    </row>
    <row r="15" spans="1:6" ht="15.75" x14ac:dyDescent="0.25">
      <c r="A15" s="32" t="s">
        <v>29</v>
      </c>
      <c r="B15" s="20" t="s">
        <v>41</v>
      </c>
      <c r="C15" s="16">
        <v>75.900000000000006</v>
      </c>
      <c r="D15" s="16">
        <v>0</v>
      </c>
      <c r="E15" s="11">
        <f>C15+D15</f>
        <v>75.900000000000006</v>
      </c>
      <c r="F15" s="47"/>
    </row>
    <row r="16" spans="1:6" s="49" customFormat="1" ht="30.75" customHeight="1" x14ac:dyDescent="0.2">
      <c r="A16" s="34" t="s">
        <v>4</v>
      </c>
      <c r="B16" s="9" t="s">
        <v>5</v>
      </c>
      <c r="C16" s="13">
        <f>C17</f>
        <v>150</v>
      </c>
      <c r="D16" s="13">
        <f t="shared" ref="D16:E16" si="3">D17</f>
        <v>50</v>
      </c>
      <c r="E16" s="13">
        <f t="shared" si="3"/>
        <v>200</v>
      </c>
      <c r="F16" s="48">
        <f>D16/C16</f>
        <v>0.33333333333333331</v>
      </c>
    </row>
    <row r="17" spans="1:8" ht="15.75" x14ac:dyDescent="0.25">
      <c r="A17" s="32" t="s">
        <v>23</v>
      </c>
      <c r="B17" s="20" t="s">
        <v>26</v>
      </c>
      <c r="C17" s="16">
        <v>150</v>
      </c>
      <c r="D17" s="16">
        <v>50</v>
      </c>
      <c r="E17" s="11">
        <f>C17+D17</f>
        <v>200</v>
      </c>
      <c r="F17" s="47"/>
    </row>
    <row r="18" spans="1:8" s="49" customFormat="1" ht="17.25" customHeight="1" x14ac:dyDescent="0.2">
      <c r="A18" s="34" t="s">
        <v>31</v>
      </c>
      <c r="B18" s="9" t="s">
        <v>32</v>
      </c>
      <c r="C18" s="13">
        <f>C19</f>
        <v>422.3</v>
      </c>
      <c r="D18" s="13">
        <f t="shared" ref="D18:E18" si="4">D19</f>
        <v>600</v>
      </c>
      <c r="E18" s="13">
        <f t="shared" si="4"/>
        <v>1022.3</v>
      </c>
      <c r="F18" s="48">
        <f>D18/C18</f>
        <v>1.4207909069381957</v>
      </c>
    </row>
    <row r="19" spans="1:8" ht="15.75" x14ac:dyDescent="0.25">
      <c r="A19" s="32" t="s">
        <v>35</v>
      </c>
      <c r="B19" s="20" t="s">
        <v>36</v>
      </c>
      <c r="C19" s="16">
        <v>422.3</v>
      </c>
      <c r="D19" s="16">
        <v>600</v>
      </c>
      <c r="E19" s="11">
        <f t="shared" ref="E19" si="5">C19+D19</f>
        <v>1022.3</v>
      </c>
      <c r="F19" s="47"/>
    </row>
    <row r="20" spans="1:8" s="49" customFormat="1" ht="17.25" customHeight="1" x14ac:dyDescent="0.2">
      <c r="A20" s="34" t="s">
        <v>9</v>
      </c>
      <c r="B20" s="9" t="s">
        <v>10</v>
      </c>
      <c r="C20" s="13">
        <f>C21+C22</f>
        <v>786.69999999999993</v>
      </c>
      <c r="D20" s="13">
        <f>D21+D22</f>
        <v>286.10000000000002</v>
      </c>
      <c r="E20" s="12">
        <f>E21+E22</f>
        <v>1072.8000000000002</v>
      </c>
      <c r="F20" s="48">
        <f>D20/C20</f>
        <v>0.36367103088852171</v>
      </c>
    </row>
    <row r="21" spans="1:8" ht="15.75" x14ac:dyDescent="0.25">
      <c r="A21" s="32" t="s">
        <v>11</v>
      </c>
      <c r="B21" s="20" t="s">
        <v>12</v>
      </c>
      <c r="C21" s="16">
        <v>30.4</v>
      </c>
      <c r="D21" s="16">
        <v>0</v>
      </c>
      <c r="E21" s="11">
        <f t="shared" ref="E21:E22" si="6">C21+D21</f>
        <v>30.4</v>
      </c>
      <c r="F21" s="47"/>
    </row>
    <row r="22" spans="1:8" ht="14.25" customHeight="1" x14ac:dyDescent="0.25">
      <c r="A22" s="32" t="s">
        <v>27</v>
      </c>
      <c r="B22" s="20" t="s">
        <v>28</v>
      </c>
      <c r="C22" s="16">
        <v>756.3</v>
      </c>
      <c r="D22" s="16">
        <v>286.10000000000002</v>
      </c>
      <c r="E22" s="11">
        <f t="shared" si="6"/>
        <v>1042.4000000000001</v>
      </c>
      <c r="F22" s="47"/>
    </row>
    <row r="23" spans="1:8" s="49" customFormat="1" ht="16.5" customHeight="1" x14ac:dyDescent="0.2">
      <c r="A23" s="34" t="s">
        <v>13</v>
      </c>
      <c r="B23" s="9" t="s">
        <v>14</v>
      </c>
      <c r="C23" s="13">
        <f>C24</f>
        <v>1737</v>
      </c>
      <c r="D23" s="13">
        <f t="shared" ref="D23:E23" si="7">D24</f>
        <v>0</v>
      </c>
      <c r="E23" s="13">
        <f t="shared" si="7"/>
        <v>1737</v>
      </c>
      <c r="F23" s="48">
        <f>D23/C23</f>
        <v>0</v>
      </c>
    </row>
    <row r="24" spans="1:8" ht="15.75" x14ac:dyDescent="0.25">
      <c r="A24" s="32" t="s">
        <v>15</v>
      </c>
      <c r="B24" s="20" t="s">
        <v>45</v>
      </c>
      <c r="C24" s="16">
        <v>1737</v>
      </c>
      <c r="D24" s="16">
        <v>0</v>
      </c>
      <c r="E24" s="11">
        <f>C24+D24</f>
        <v>1737</v>
      </c>
      <c r="F24" s="47"/>
    </row>
    <row r="25" spans="1:8" s="49" customFormat="1" ht="15.75" customHeight="1" x14ac:dyDescent="0.2">
      <c r="A25" s="34" t="s">
        <v>6</v>
      </c>
      <c r="B25" s="9" t="s">
        <v>40</v>
      </c>
      <c r="C25" s="13">
        <f>C26</f>
        <v>1708.5</v>
      </c>
      <c r="D25" s="13">
        <f t="shared" ref="D25:E25" si="8">D26</f>
        <v>0</v>
      </c>
      <c r="E25" s="12">
        <f t="shared" si="8"/>
        <v>1708.5</v>
      </c>
      <c r="F25" s="48">
        <f>D25/C25</f>
        <v>0</v>
      </c>
    </row>
    <row r="26" spans="1:8" ht="15.75" x14ac:dyDescent="0.25">
      <c r="A26" s="32" t="s">
        <v>0</v>
      </c>
      <c r="B26" s="20" t="s">
        <v>1</v>
      </c>
      <c r="C26" s="16">
        <v>1708.5</v>
      </c>
      <c r="D26" s="16">
        <v>0</v>
      </c>
      <c r="E26" s="11">
        <f>C26+D26</f>
        <v>1708.5</v>
      </c>
      <c r="F26" s="47"/>
    </row>
    <row r="27" spans="1:8" s="49" customFormat="1" ht="14.25" customHeight="1" x14ac:dyDescent="0.2">
      <c r="A27" s="34" t="s">
        <v>2</v>
      </c>
      <c r="B27" s="9" t="s">
        <v>3</v>
      </c>
      <c r="C27" s="13">
        <f>C28</f>
        <v>126</v>
      </c>
      <c r="D27" s="13">
        <f t="shared" ref="D27:E27" si="9">D28</f>
        <v>0</v>
      </c>
      <c r="E27" s="13">
        <f t="shared" si="9"/>
        <v>126</v>
      </c>
      <c r="F27" s="48">
        <f>D27/C27</f>
        <v>0</v>
      </c>
    </row>
    <row r="28" spans="1:8" ht="14.25" customHeight="1" x14ac:dyDescent="0.25">
      <c r="A28" s="32" t="s">
        <v>42</v>
      </c>
      <c r="B28" s="35" t="s">
        <v>43</v>
      </c>
      <c r="C28" s="14">
        <v>126</v>
      </c>
      <c r="D28" s="16">
        <v>0</v>
      </c>
      <c r="E28" s="11">
        <f>C28+D28</f>
        <v>126</v>
      </c>
      <c r="F28" s="47"/>
    </row>
    <row r="29" spans="1:8" s="49" customFormat="1" ht="15.75" x14ac:dyDescent="0.2">
      <c r="A29" s="36"/>
      <c r="B29" s="37" t="s">
        <v>22</v>
      </c>
      <c r="C29" s="18">
        <f>C27+C25+C23+C20+C16+C14+C7+C18</f>
        <v>8010.4</v>
      </c>
      <c r="D29" s="18">
        <f t="shared" ref="D29:E29" si="10">D27+D25+D23+D20+D16+D14+D7+D18</f>
        <v>936.1</v>
      </c>
      <c r="E29" s="18">
        <f t="shared" si="10"/>
        <v>8946.5</v>
      </c>
      <c r="F29" s="48">
        <f>D29/C29</f>
        <v>0.11686058124438231</v>
      </c>
    </row>
    <row r="30" spans="1:8" ht="16.5" x14ac:dyDescent="0.25">
      <c r="A30" s="38"/>
      <c r="B30" s="39"/>
      <c r="C30" s="22"/>
      <c r="D30" s="22"/>
      <c r="E30" s="22"/>
      <c r="F30" s="19"/>
      <c r="G30" s="7"/>
      <c r="H30" s="7"/>
    </row>
    <row r="31" spans="1:8" ht="16.5" x14ac:dyDescent="0.25">
      <c r="A31" s="38"/>
      <c r="B31" s="39"/>
      <c r="C31" s="22"/>
      <c r="D31" s="22"/>
      <c r="E31" s="22"/>
      <c r="F31" s="19"/>
      <c r="G31" s="7"/>
      <c r="H31" s="7"/>
    </row>
    <row r="32" spans="1:8" ht="15.75" x14ac:dyDescent="0.25">
      <c r="A32" s="40"/>
      <c r="B32" s="40"/>
      <c r="C32" s="41"/>
      <c r="D32" s="40"/>
      <c r="E32" s="17"/>
    </row>
    <row r="33" spans="1:8" s="7" customFormat="1" ht="16.5" x14ac:dyDescent="0.25">
      <c r="A33" s="63" t="s">
        <v>44</v>
      </c>
      <c r="B33" s="63"/>
      <c r="C33" s="64"/>
      <c r="D33" s="59" t="s">
        <v>57</v>
      </c>
      <c r="E33" s="59"/>
      <c r="G33" s="2"/>
      <c r="H33" s="2"/>
    </row>
    <row r="34" spans="1:8" s="17" customFormat="1" ht="37.5" customHeight="1" x14ac:dyDescent="0.25">
      <c r="A34" s="10"/>
      <c r="B34" s="10"/>
      <c r="C34"/>
      <c r="D34" s="10"/>
      <c r="E34" s="6"/>
    </row>
    <row r="35" spans="1:8" ht="19.5" customHeight="1" x14ac:dyDescent="0.25">
      <c r="A35" s="10"/>
      <c r="B35" s="10"/>
      <c r="C35"/>
      <c r="D35" s="10"/>
    </row>
    <row r="36" spans="1:8" x14ac:dyDescent="0.25">
      <c r="A36" s="10"/>
      <c r="B36" s="10"/>
      <c r="C36" s="10"/>
    </row>
  </sheetData>
  <mergeCells count="4">
    <mergeCell ref="C2:E2"/>
    <mergeCell ref="D33:E33"/>
    <mergeCell ref="A4:E4"/>
    <mergeCell ref="A33:C33"/>
  </mergeCells>
  <phoneticPr fontId="0" type="noConversion"/>
  <pageMargins left="1.1811023622047245" right="0.78740157480314965" top="0.78740157480314965" bottom="0.78740157480314965" header="0.19685039370078741" footer="0.27559055118110237"/>
  <pageSetup paperSize="9" scale="79" fitToHeight="0" orientation="portrait" r:id="rId1"/>
  <headerFooter alignWithMargins="0"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view="pageBreakPreview" topLeftCell="A8" zoomScaleNormal="100" zoomScaleSheetLayoutView="100" workbookViewId="0">
      <selection activeCell="A18" sqref="A18:XFD18"/>
    </sheetView>
  </sheetViews>
  <sheetFormatPr defaultRowHeight="15" x14ac:dyDescent="0.25"/>
  <cols>
    <col min="1" max="1" width="9.42578125" style="1" customWidth="1"/>
    <col min="2" max="2" width="53.7109375" style="3" customWidth="1"/>
    <col min="3" max="3" width="12.85546875" style="3" customWidth="1"/>
    <col min="4" max="4" width="13.140625" style="3" customWidth="1"/>
    <col min="5" max="5" width="14.5703125" style="6" customWidth="1"/>
    <col min="6" max="6" width="14.7109375" style="2" customWidth="1"/>
    <col min="7" max="16384" width="9.140625" style="2"/>
  </cols>
  <sheetData>
    <row r="1" spans="1:6" x14ac:dyDescent="0.25">
      <c r="A1" s="2"/>
      <c r="B1" s="15"/>
      <c r="C1" s="24"/>
      <c r="D1" s="24"/>
      <c r="E1" s="24"/>
      <c r="F1" s="42" t="s">
        <v>52</v>
      </c>
    </row>
    <row r="2" spans="1:6" ht="52.5" customHeight="1" x14ac:dyDescent="0.25">
      <c r="A2" s="25"/>
      <c r="B2" s="15"/>
      <c r="C2" s="24"/>
      <c r="D2" s="65" t="s">
        <v>59</v>
      </c>
      <c r="E2" s="66"/>
      <c r="F2" s="66"/>
    </row>
    <row r="3" spans="1:6" x14ac:dyDescent="0.25">
      <c r="A3" s="15"/>
      <c r="B3" s="15"/>
      <c r="C3" s="24"/>
      <c r="D3" s="24"/>
      <c r="E3" s="24"/>
    </row>
    <row r="4" spans="1:6" s="5" customFormat="1" ht="34.5" customHeight="1" x14ac:dyDescent="0.4">
      <c r="A4" s="60" t="s">
        <v>60</v>
      </c>
      <c r="B4" s="61"/>
      <c r="C4" s="61"/>
      <c r="D4" s="61"/>
      <c r="E4" s="67"/>
      <c r="F4" s="68"/>
    </row>
    <row r="5" spans="1:6" ht="18" customHeight="1" x14ac:dyDescent="0.25">
      <c r="B5" s="4"/>
      <c r="C5" s="4"/>
      <c r="D5" s="4"/>
      <c r="F5" s="28" t="s">
        <v>49</v>
      </c>
    </row>
    <row r="6" spans="1:6" ht="25.5" x14ac:dyDescent="0.25">
      <c r="A6" s="29" t="s">
        <v>19</v>
      </c>
      <c r="B6" s="30" t="s">
        <v>20</v>
      </c>
      <c r="C6" s="30" t="s">
        <v>53</v>
      </c>
      <c r="D6" s="30" t="s">
        <v>51</v>
      </c>
      <c r="E6" s="43" t="s">
        <v>61</v>
      </c>
      <c r="F6" s="30" t="s">
        <v>62</v>
      </c>
    </row>
    <row r="7" spans="1:6" s="49" customFormat="1" ht="18.75" customHeight="1" x14ac:dyDescent="0.2">
      <c r="A7" s="31" t="s">
        <v>16</v>
      </c>
      <c r="B7" s="8" t="s">
        <v>17</v>
      </c>
      <c r="C7" s="13">
        <f>SUM(C8:C12)</f>
        <v>2683.6000000000004</v>
      </c>
      <c r="D7" s="13">
        <f>SUM(D8:D12)</f>
        <v>0</v>
      </c>
      <c r="E7" s="13">
        <f>SUM(E8:E12)</f>
        <v>2683.6000000000004</v>
      </c>
      <c r="F7" s="53">
        <f>SUM(F8:F12)</f>
        <v>2853.7000000000003</v>
      </c>
    </row>
    <row r="8" spans="1:6" ht="47.25" x14ac:dyDescent="0.25">
      <c r="A8" s="32" t="s">
        <v>18</v>
      </c>
      <c r="B8" s="20" t="s">
        <v>38</v>
      </c>
      <c r="C8" s="16">
        <v>720.3</v>
      </c>
      <c r="D8" s="16">
        <v>0</v>
      </c>
      <c r="E8" s="11">
        <f>C8+D8</f>
        <v>720.3</v>
      </c>
      <c r="F8" s="44">
        <v>720.3</v>
      </c>
    </row>
    <row r="9" spans="1:6" ht="60" customHeight="1" x14ac:dyDescent="0.25">
      <c r="A9" s="32" t="s">
        <v>21</v>
      </c>
      <c r="B9" s="20" t="s">
        <v>30</v>
      </c>
      <c r="C9" s="16">
        <v>1625</v>
      </c>
      <c r="D9" s="16">
        <v>0</v>
      </c>
      <c r="E9" s="11">
        <f t="shared" ref="E9:E12" si="0">C9+D9</f>
        <v>1625</v>
      </c>
      <c r="F9" s="44">
        <v>1625</v>
      </c>
    </row>
    <row r="10" spans="1:6" ht="15.75" hidden="1" x14ac:dyDescent="0.25">
      <c r="A10" s="32" t="s">
        <v>33</v>
      </c>
      <c r="B10" s="20"/>
      <c r="C10" s="16"/>
      <c r="D10" s="16"/>
      <c r="E10" s="11"/>
      <c r="F10" s="44"/>
    </row>
    <row r="11" spans="1:6" ht="17.25" customHeight="1" x14ac:dyDescent="0.25">
      <c r="A11" s="32" t="s">
        <v>39</v>
      </c>
      <c r="B11" s="20" t="s">
        <v>7</v>
      </c>
      <c r="C11" s="16">
        <v>5</v>
      </c>
      <c r="D11" s="16">
        <v>0</v>
      </c>
      <c r="E11" s="11">
        <f t="shared" si="0"/>
        <v>5</v>
      </c>
      <c r="F11" s="44">
        <v>5</v>
      </c>
    </row>
    <row r="12" spans="1:6" ht="15.75" customHeight="1" x14ac:dyDescent="0.25">
      <c r="A12" s="32" t="s">
        <v>37</v>
      </c>
      <c r="B12" s="20" t="s">
        <v>8</v>
      </c>
      <c r="C12" s="16">
        <v>333.3</v>
      </c>
      <c r="D12" s="16">
        <v>0</v>
      </c>
      <c r="E12" s="11">
        <f t="shared" si="0"/>
        <v>333.3</v>
      </c>
      <c r="F12" s="44">
        <v>503.4</v>
      </c>
    </row>
    <row r="13" spans="1:6" s="49" customFormat="1" ht="18" customHeight="1" x14ac:dyDescent="0.2">
      <c r="A13" s="34" t="s">
        <v>24</v>
      </c>
      <c r="B13" s="9" t="s">
        <v>25</v>
      </c>
      <c r="C13" s="13">
        <f>C14</f>
        <v>76.400000000000006</v>
      </c>
      <c r="D13" s="13">
        <f t="shared" ref="D13:F13" si="1">D14</f>
        <v>0</v>
      </c>
      <c r="E13" s="13">
        <f t="shared" si="1"/>
        <v>76.400000000000006</v>
      </c>
      <c r="F13" s="45">
        <f t="shared" si="1"/>
        <v>78.7</v>
      </c>
    </row>
    <row r="14" spans="1:6" ht="16.5" customHeight="1" x14ac:dyDescent="0.25">
      <c r="A14" s="32" t="s">
        <v>29</v>
      </c>
      <c r="B14" s="20" t="s">
        <v>41</v>
      </c>
      <c r="C14" s="16">
        <v>76.400000000000006</v>
      </c>
      <c r="D14" s="16">
        <v>0</v>
      </c>
      <c r="E14" s="11">
        <f>C14+D14</f>
        <v>76.400000000000006</v>
      </c>
      <c r="F14" s="44">
        <v>78.7</v>
      </c>
    </row>
    <row r="15" spans="1:6" s="49" customFormat="1" ht="32.25" customHeight="1" x14ac:dyDescent="0.2">
      <c r="A15" s="34" t="s">
        <v>4</v>
      </c>
      <c r="B15" s="9" t="s">
        <v>5</v>
      </c>
      <c r="C15" s="13">
        <f>C16</f>
        <v>70</v>
      </c>
      <c r="D15" s="13">
        <f t="shared" ref="D15:F15" si="2">D16</f>
        <v>0</v>
      </c>
      <c r="E15" s="13">
        <f t="shared" si="2"/>
        <v>70</v>
      </c>
      <c r="F15" s="45">
        <f t="shared" si="2"/>
        <v>70</v>
      </c>
    </row>
    <row r="16" spans="1:6" ht="15.75" x14ac:dyDescent="0.25">
      <c r="A16" s="32" t="s">
        <v>23</v>
      </c>
      <c r="B16" s="20" t="s">
        <v>26</v>
      </c>
      <c r="C16" s="16">
        <v>70</v>
      </c>
      <c r="D16" s="16">
        <v>0</v>
      </c>
      <c r="E16" s="11">
        <f>C16+D16</f>
        <v>70</v>
      </c>
      <c r="F16" s="44">
        <v>70</v>
      </c>
    </row>
    <row r="17" spans="1:7" s="49" customFormat="1" ht="15.75" x14ac:dyDescent="0.2">
      <c r="A17" s="34" t="s">
        <v>31</v>
      </c>
      <c r="B17" s="9" t="s">
        <v>32</v>
      </c>
      <c r="C17" s="13">
        <f>C19+C18</f>
        <v>587.79999999999995</v>
      </c>
      <c r="D17" s="13">
        <f t="shared" ref="D17:F17" si="3">D19+D18</f>
        <v>0</v>
      </c>
      <c r="E17" s="13">
        <f t="shared" si="3"/>
        <v>587.79999999999995</v>
      </c>
      <c r="F17" s="53">
        <f t="shared" si="3"/>
        <v>631.6</v>
      </c>
    </row>
    <row r="18" spans="1:7" ht="15.75" hidden="1" x14ac:dyDescent="0.25">
      <c r="A18" s="32" t="s">
        <v>47</v>
      </c>
      <c r="B18" s="21" t="s">
        <v>48</v>
      </c>
      <c r="C18" s="16">
        <v>0</v>
      </c>
      <c r="D18" s="16">
        <v>0</v>
      </c>
      <c r="E18" s="16">
        <f t="shared" ref="E18:E19" si="4">C18+D18</f>
        <v>0</v>
      </c>
      <c r="F18" s="54">
        <v>0</v>
      </c>
    </row>
    <row r="19" spans="1:7" ht="15.75" x14ac:dyDescent="0.25">
      <c r="A19" s="32" t="s">
        <v>35</v>
      </c>
      <c r="B19" s="20" t="s">
        <v>36</v>
      </c>
      <c r="C19" s="16">
        <v>587.79999999999995</v>
      </c>
      <c r="D19" s="16">
        <v>0</v>
      </c>
      <c r="E19" s="11">
        <f t="shared" si="4"/>
        <v>587.79999999999995</v>
      </c>
      <c r="F19" s="44">
        <v>631.6</v>
      </c>
    </row>
    <row r="20" spans="1:7" s="49" customFormat="1" ht="15.75" x14ac:dyDescent="0.2">
      <c r="A20" s="34" t="s">
        <v>9</v>
      </c>
      <c r="B20" s="9" t="s">
        <v>10</v>
      </c>
      <c r="C20" s="13">
        <f>C21+C22</f>
        <v>36.200000000000003</v>
      </c>
      <c r="D20" s="13">
        <f t="shared" ref="D20:F20" si="5">D21+D22</f>
        <v>0</v>
      </c>
      <c r="E20" s="12">
        <f t="shared" si="5"/>
        <v>36.200000000000003</v>
      </c>
      <c r="F20" s="45">
        <f t="shared" si="5"/>
        <v>129.9</v>
      </c>
    </row>
    <row r="21" spans="1:7" ht="17.25" customHeight="1" x14ac:dyDescent="0.25">
      <c r="A21" s="32" t="s">
        <v>11</v>
      </c>
      <c r="B21" s="20" t="s">
        <v>12</v>
      </c>
      <c r="C21" s="16">
        <v>25.4</v>
      </c>
      <c r="D21" s="16">
        <v>0</v>
      </c>
      <c r="E21" s="11">
        <f t="shared" ref="E21:E22" si="6">C21+D21</f>
        <v>25.4</v>
      </c>
      <c r="F21" s="44">
        <v>25.4</v>
      </c>
    </row>
    <row r="22" spans="1:7" ht="16.5" customHeight="1" x14ac:dyDescent="0.25">
      <c r="A22" s="32" t="s">
        <v>27</v>
      </c>
      <c r="B22" s="20" t="s">
        <v>28</v>
      </c>
      <c r="C22" s="16">
        <v>10.8</v>
      </c>
      <c r="D22" s="16">
        <v>0</v>
      </c>
      <c r="E22" s="11">
        <f t="shared" si="6"/>
        <v>10.8</v>
      </c>
      <c r="F22" s="44">
        <v>104.5</v>
      </c>
    </row>
    <row r="23" spans="1:7" s="49" customFormat="1" ht="15.75" x14ac:dyDescent="0.2">
      <c r="A23" s="34" t="s">
        <v>13</v>
      </c>
      <c r="B23" s="9" t="s">
        <v>14</v>
      </c>
      <c r="C23" s="13">
        <f>C24</f>
        <v>1532.2</v>
      </c>
      <c r="D23" s="13">
        <f t="shared" ref="D23:F23" si="7">D24</f>
        <v>-450</v>
      </c>
      <c r="E23" s="13">
        <f t="shared" si="7"/>
        <v>1082.2</v>
      </c>
      <c r="F23" s="53">
        <f t="shared" si="7"/>
        <v>1327</v>
      </c>
      <c r="G23" s="56">
        <f>D23/C23</f>
        <v>-0.2936953400339381</v>
      </c>
    </row>
    <row r="24" spans="1:7" ht="15.75" x14ac:dyDescent="0.25">
      <c r="A24" s="32" t="s">
        <v>15</v>
      </c>
      <c r="B24" s="20" t="s">
        <v>46</v>
      </c>
      <c r="C24" s="16">
        <v>1532.2</v>
      </c>
      <c r="D24" s="16">
        <v>-450</v>
      </c>
      <c r="E24" s="11">
        <f>C24+D24</f>
        <v>1082.2</v>
      </c>
      <c r="F24" s="44">
        <v>1327</v>
      </c>
    </row>
    <row r="25" spans="1:7" s="49" customFormat="1" ht="15.75" x14ac:dyDescent="0.2">
      <c r="A25" s="34" t="s">
        <v>6</v>
      </c>
      <c r="B25" s="9" t="s">
        <v>40</v>
      </c>
      <c r="C25" s="13">
        <f>C26</f>
        <v>1568.5</v>
      </c>
      <c r="D25" s="13">
        <f t="shared" ref="D25:F25" si="8">D26</f>
        <v>0</v>
      </c>
      <c r="E25" s="12">
        <f t="shared" si="8"/>
        <v>1568.5</v>
      </c>
      <c r="F25" s="45">
        <f t="shared" si="8"/>
        <v>1512.5</v>
      </c>
    </row>
    <row r="26" spans="1:7" ht="15" customHeight="1" x14ac:dyDescent="0.25">
      <c r="A26" s="32" t="s">
        <v>0</v>
      </c>
      <c r="B26" s="20" t="s">
        <v>1</v>
      </c>
      <c r="C26" s="16">
        <v>1568.5</v>
      </c>
      <c r="D26" s="16">
        <v>0</v>
      </c>
      <c r="E26" s="11">
        <f>C26+D26</f>
        <v>1568.5</v>
      </c>
      <c r="F26" s="44">
        <v>1512.5</v>
      </c>
    </row>
    <row r="27" spans="1:7" s="49" customFormat="1" ht="15.75" x14ac:dyDescent="0.2">
      <c r="A27" s="34" t="s">
        <v>2</v>
      </c>
      <c r="B27" s="9" t="s">
        <v>3</v>
      </c>
      <c r="C27" s="13">
        <f>SUM(C28:C29)</f>
        <v>126</v>
      </c>
      <c r="D27" s="13">
        <f t="shared" ref="D27:F27" si="9">SUM(D28:D29)</f>
        <v>450</v>
      </c>
      <c r="E27" s="13">
        <f t="shared" si="9"/>
        <v>576</v>
      </c>
      <c r="F27" s="13">
        <f t="shared" si="9"/>
        <v>126</v>
      </c>
      <c r="G27" s="56">
        <f>D27/C27</f>
        <v>3.5714285714285716</v>
      </c>
    </row>
    <row r="28" spans="1:7" ht="14.25" customHeight="1" x14ac:dyDescent="0.25">
      <c r="A28" s="32" t="s">
        <v>42</v>
      </c>
      <c r="B28" s="35" t="s">
        <v>43</v>
      </c>
      <c r="C28" s="14">
        <v>126</v>
      </c>
      <c r="D28" s="16">
        <v>0</v>
      </c>
      <c r="E28" s="11">
        <f>C28+D28</f>
        <v>126</v>
      </c>
      <c r="F28" s="44">
        <v>126</v>
      </c>
    </row>
    <row r="29" spans="1:7" ht="14.25" customHeight="1" x14ac:dyDescent="0.25">
      <c r="A29" s="32" t="s">
        <v>67</v>
      </c>
      <c r="B29" s="35" t="s">
        <v>68</v>
      </c>
      <c r="C29" s="14">
        <v>0</v>
      </c>
      <c r="D29" s="16">
        <v>450</v>
      </c>
      <c r="E29" s="11">
        <f>C29+D29</f>
        <v>450</v>
      </c>
      <c r="F29" s="44">
        <v>0</v>
      </c>
    </row>
    <row r="30" spans="1:7" s="49" customFormat="1" ht="15.75" x14ac:dyDescent="0.2">
      <c r="A30" s="36"/>
      <c r="B30" s="37" t="s">
        <v>22</v>
      </c>
      <c r="C30" s="18">
        <f>C27+C25+C23+C20+C15+C13+C7+C17</f>
        <v>6680.7</v>
      </c>
      <c r="D30" s="18">
        <f>D27+D25+D23+D20+D15+D13+D7+D17</f>
        <v>0</v>
      </c>
      <c r="E30" s="18">
        <f>E27+E25+E23+E20+E15+E13+E7+E17</f>
        <v>6680.7</v>
      </c>
      <c r="F30" s="55">
        <f>F27+F25+F23+F20+F15+F13+F7+F17</f>
        <v>6729.4000000000005</v>
      </c>
    </row>
    <row r="31" spans="1:7" ht="15.75" x14ac:dyDescent="0.25">
      <c r="A31" s="38"/>
      <c r="B31" s="39"/>
      <c r="C31" s="22"/>
      <c r="D31" s="22"/>
      <c r="E31" s="22"/>
      <c r="F31" s="22"/>
    </row>
    <row r="32" spans="1:7" ht="15.75" x14ac:dyDescent="0.25">
      <c r="A32" s="38"/>
      <c r="B32" s="39"/>
      <c r="C32" s="22"/>
      <c r="D32" s="22"/>
      <c r="E32" s="22"/>
      <c r="F32" s="22"/>
    </row>
    <row r="33" spans="1:6" s="7" customFormat="1" ht="16.5" x14ac:dyDescent="0.25">
      <c r="A33" s="40"/>
      <c r="B33" s="40"/>
      <c r="C33" s="41"/>
      <c r="D33" s="40"/>
      <c r="E33" s="17"/>
      <c r="F33" s="17"/>
    </row>
    <row r="34" spans="1:6" s="17" customFormat="1" ht="15.75" x14ac:dyDescent="0.25">
      <c r="A34" s="63" t="s">
        <v>44</v>
      </c>
      <c r="B34" s="63"/>
      <c r="C34" s="64"/>
      <c r="F34" s="23" t="s">
        <v>57</v>
      </c>
    </row>
    <row r="35" spans="1:6" s="6" customFormat="1" ht="19.5" customHeight="1" x14ac:dyDescent="0.2">
      <c r="A35" s="10"/>
      <c r="B35" s="10"/>
      <c r="C35"/>
      <c r="D35" s="50" t="s">
        <v>56</v>
      </c>
      <c r="E35" s="51">
        <f>(6680.7-76.4-3.9)*2.5%</f>
        <v>165.01000000000002</v>
      </c>
      <c r="F35" s="51">
        <f>(6729.4-78.7-3.9)*5%</f>
        <v>332.34000000000003</v>
      </c>
    </row>
    <row r="36" spans="1:6" s="6" customFormat="1" x14ac:dyDescent="0.25">
      <c r="A36" s="10"/>
      <c r="B36" s="10"/>
      <c r="C36"/>
      <c r="D36" s="10" t="s">
        <v>65</v>
      </c>
      <c r="E36" s="6">
        <v>167.4</v>
      </c>
      <c r="F36" s="52">
        <v>337.5</v>
      </c>
    </row>
    <row r="37" spans="1:6" s="6" customFormat="1" x14ac:dyDescent="0.25">
      <c r="A37" s="10"/>
      <c r="B37" s="10"/>
      <c r="C37" s="10"/>
      <c r="D37" s="3"/>
      <c r="F37" s="2"/>
    </row>
  </sheetData>
  <mergeCells count="3">
    <mergeCell ref="D2:F2"/>
    <mergeCell ref="A34:C34"/>
    <mergeCell ref="A4:F4"/>
  </mergeCells>
  <pageMargins left="1.1811023622047245" right="0.78740157480314965" top="0.78740157480314965" bottom="0.78740157480314965" header="0.19685039370078741" footer="0.27559055118110237"/>
  <pageSetup paperSize="9" scale="69" fitToHeight="0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п. 9</vt:lpstr>
      <vt:lpstr>п. 9.1</vt:lpstr>
      <vt:lpstr>'п. 9'!Область_печати</vt:lpstr>
      <vt:lpstr>'п. 9.1'!Область_печати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Notebook</cp:lastModifiedBy>
  <cp:lastPrinted>2020-04-13T06:54:03Z</cp:lastPrinted>
  <dcterms:created xsi:type="dcterms:W3CDTF">1999-10-28T10:18:25Z</dcterms:created>
  <dcterms:modified xsi:type="dcterms:W3CDTF">2020-04-13T06:54:38Z</dcterms:modified>
</cp:coreProperties>
</file>