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85" windowWidth="15120" windowHeight="7830" tabRatio="776"/>
  </bookViews>
  <sheets>
    <sheet name="п. 1" sheetId="1" r:id="rId1"/>
  </sheets>
  <definedNames>
    <definedName name="_xlnm.Print_Area" localSheetId="0">'п. 1'!$A$1:$E$66</definedName>
  </definedNames>
  <calcPr calcId="144525"/>
</workbook>
</file>

<file path=xl/calcChain.xml><?xml version="1.0" encoding="utf-8"?>
<calcChain xmlns="http://schemas.openxmlformats.org/spreadsheetml/2006/main">
  <c r="D62" i="1" l="1"/>
  <c r="D8" i="1"/>
  <c r="C8" i="1"/>
  <c r="E65" i="1" l="1"/>
  <c r="E60" i="1"/>
  <c r="E58" i="1"/>
  <c r="E55" i="1"/>
  <c r="E63" i="1"/>
  <c r="C62" i="1"/>
  <c r="E62" i="1" s="1"/>
  <c r="E49" i="1" l="1"/>
  <c r="E18" i="1"/>
  <c r="E19" i="1"/>
  <c r="E20" i="1"/>
  <c r="E17" i="1"/>
  <c r="D16" i="1"/>
  <c r="C16" i="1"/>
  <c r="D64" i="1" l="1"/>
  <c r="C64" i="1"/>
  <c r="C61" i="1" s="1"/>
  <c r="D59" i="1"/>
  <c r="E59" i="1" s="1"/>
  <c r="C59" i="1"/>
  <c r="D57" i="1"/>
  <c r="C57" i="1"/>
  <c r="D54" i="1"/>
  <c r="C54" i="1"/>
  <c r="C53" i="1" s="1"/>
  <c r="D48" i="1"/>
  <c r="D47" i="1" s="1"/>
  <c r="C48" i="1"/>
  <c r="C47" i="1" s="1"/>
  <c r="E57" i="1" l="1"/>
  <c r="E48" i="1"/>
  <c r="E64" i="1"/>
  <c r="D61" i="1"/>
  <c r="E61" i="1" s="1"/>
  <c r="D53" i="1"/>
  <c r="E54" i="1"/>
  <c r="C56" i="1"/>
  <c r="C52" i="1" s="1"/>
  <c r="D56" i="1"/>
  <c r="E56" i="1" l="1"/>
  <c r="D52" i="1"/>
  <c r="E53" i="1"/>
  <c r="E45" i="1" l="1"/>
  <c r="D44" i="1" l="1"/>
  <c r="C44" i="1"/>
  <c r="E41" i="1"/>
  <c r="E39" i="1"/>
  <c r="E35" i="1"/>
  <c r="E31" i="1"/>
  <c r="E29" i="1"/>
  <c r="E26" i="1"/>
  <c r="E23" i="1"/>
  <c r="E14" i="1"/>
  <c r="E13" i="1"/>
  <c r="E12" i="1"/>
  <c r="E11" i="1"/>
  <c r="E44" i="1" l="1"/>
  <c r="C43" i="1"/>
  <c r="C42" i="1" s="1"/>
  <c r="D40" i="1"/>
  <c r="C40" i="1"/>
  <c r="D38" i="1"/>
  <c r="C38" i="1"/>
  <c r="D34" i="1"/>
  <c r="C34" i="1"/>
  <c r="C33" i="1" s="1"/>
  <c r="C32" i="1" s="1"/>
  <c r="D30" i="1"/>
  <c r="C30" i="1"/>
  <c r="D28" i="1"/>
  <c r="C28" i="1"/>
  <c r="D25" i="1"/>
  <c r="C25" i="1"/>
  <c r="D22" i="1"/>
  <c r="C22" i="1"/>
  <c r="C21" i="1" s="1"/>
  <c r="C15" i="1"/>
  <c r="D10" i="1"/>
  <c r="C10" i="1"/>
  <c r="C9" i="1" s="1"/>
  <c r="E47" i="1" l="1"/>
  <c r="C27" i="1"/>
  <c r="C24" i="1" s="1"/>
  <c r="E40" i="1"/>
  <c r="C37" i="1"/>
  <c r="C36" i="1" s="1"/>
  <c r="E30" i="1"/>
  <c r="E25" i="1"/>
  <c r="E38" i="1"/>
  <c r="D21" i="1"/>
  <c r="E21" i="1" s="1"/>
  <c r="E22" i="1"/>
  <c r="D33" i="1"/>
  <c r="E34" i="1"/>
  <c r="D43" i="1"/>
  <c r="E43" i="1" s="1"/>
  <c r="D37" i="1"/>
  <c r="D27" i="1"/>
  <c r="E28" i="1"/>
  <c r="D15" i="1"/>
  <c r="E15" i="1" s="1"/>
  <c r="E16" i="1"/>
  <c r="D9" i="1"/>
  <c r="E9" i="1" s="1"/>
  <c r="E10" i="1"/>
  <c r="C51" i="1" l="1"/>
  <c r="E27" i="1"/>
  <c r="D32" i="1"/>
  <c r="E32" i="1" s="1"/>
  <c r="E33" i="1"/>
  <c r="D42" i="1"/>
  <c r="E42" i="1" s="1"/>
  <c r="D36" i="1"/>
  <c r="E36" i="1" s="1"/>
  <c r="E37" i="1"/>
  <c r="D24" i="1"/>
  <c r="E24" i="1" s="1"/>
  <c r="C66" i="1" l="1"/>
  <c r="D51" i="1"/>
  <c r="E8" i="1"/>
  <c r="E52" i="1" l="1"/>
  <c r="E51" i="1" l="1"/>
  <c r="D66" i="1"/>
  <c r="E66" i="1" s="1"/>
</calcChain>
</file>

<file path=xl/sharedStrings.xml><?xml version="1.0" encoding="utf-8"?>
<sst xmlns="http://schemas.openxmlformats.org/spreadsheetml/2006/main" count="126" uniqueCount="124">
  <si>
    <t>тыс. 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</si>
  <si>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</si>
  <si>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</si>
  <si>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</si>
  <si>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</si>
  <si>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</si>
  <si>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</si>
  <si>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</si>
  <si>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</si>
  <si>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</si>
  <si>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</si>
  <si>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</si>
  <si>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</si>
  <si>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</si>
  <si>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</si>
  <si>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</si>
  <si>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</si>
  <si>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</si>
  <si>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</si>
  <si>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</si>
  <si>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</si>
  <si>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</si>
  <si>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</si>
  <si>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000 1 09 04053 10 0000 110   </t>
  </si>
  <si>
    <t>Земельный налог (по обязательствам, возникшим до 1 января 2006 года), мобилизуемый на территориях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</si>
  <si>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</si>
  <si>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</si>
  <si>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</si>
  <si>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</si>
  <si>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</si>
  <si>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</si>
  <si>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</si>
  <si>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</si>
  <si>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</si>
  <si>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</si>
  <si>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</si>
  <si>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</si>
  <si>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</si>
  <si>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</si>
  <si>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</si>
  <si>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</si>
  <si>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</si>
  <si>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ИТОГО ДОХОДОВ</t>
  </si>
  <si>
    <t>000 1 06 06033 10 0000 110</t>
  </si>
  <si>
    <t>000 1 06 06043 10 0000 110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</si>
  <si>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</si>
  <si>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</si>
  <si>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</si>
  <si>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</si>
  <si>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</si>
  <si>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</si>
  <si>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000 1 01 02020 01 0000 110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</si>
  <si>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</si>
  <si>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</si>
  <si>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</si>
  <si>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</si>
  <si>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</si>
  <si>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</si>
  <si>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</si>
  <si>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000 1 05 03010 01 0000 110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</si>
  <si>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</si>
  <si>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</si>
  <si>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</si>
  <si>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</si>
  <si>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000 1 09 04000 00 0000 110</t>
  </si>
  <si>
    <t>000 1 09 04050 00 0000 110</t>
  </si>
  <si>
    <t>Земельный налог (по обязательствам, возникшим до 1 января 2006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</si>
  <si>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</si>
  <si>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</si>
  <si>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000 1 11 05000 00 0000 120</t>
  </si>
  <si>
    <t>000 1 11 05020 00 0000 120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</si>
  <si>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</si>
  <si>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</si>
  <si>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</si>
  <si>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</si>
  <si>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</si>
  <si>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</si>
  <si>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</si>
  <si>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</si>
  <si>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</si>
  <si>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 межбюджетные трансферты</t>
  </si>
  <si>
    <t>Прочие межбюджетные трансферты, передаваемые бюджетам поселений</t>
  </si>
  <si>
    <t>000 1 16 00000 00 0000 000</t>
  </si>
  <si>
    <t>Штрафы, санкции, возмещение ущерба</t>
  </si>
  <si>
    <t>Прочие межбюджетные трансферты, передаваемые бюджетам</t>
  </si>
  <si>
    <t>% исполнения</t>
  </si>
  <si>
    <t>000 1 13 02995 10 0000 130</t>
  </si>
  <si>
    <t>Прочие доходы от компенсации затрат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</si>
  <si>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</si>
  <si>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</si>
  <si>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</si>
  <si>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</si>
  <si>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Приложение № 1</t>
  </si>
  <si>
    <t>План на 2019 год</t>
  </si>
  <si>
    <t xml:space="preserve">000 1 16 33050 10 0000 140 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</si>
  <si>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</si>
  <si>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</si>
  <si>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</si>
  <si>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000 2 02 10000 00 0000 150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</si>
  <si>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</si>
  <si>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</si>
  <si>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</si>
  <si>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</si>
  <si>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</si>
  <si>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</si>
  <si>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</si>
  <si>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</si>
  <si>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000 2 02 49999 00 0000 150</t>
  </si>
  <si>
    <t>000 2 02 49999 10 0000 150,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</si>
  <si>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</si>
  <si>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</si>
  <si>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</si>
  <si>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</si>
  <si>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</si>
  <si>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</si>
  <si>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</si>
  <si>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</si>
  <si>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</si>
  <si>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</si>
  <si>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</si>
  <si>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</si>
  <si>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решению Совета депутатов Цацинского сельского поселения от ____.____.2020 г. № ____/____ "Об исполнении бюджета Цацинского сельского поселения Светлоярского муниципального района за 2019 год"</t>
  </si>
  <si>
    <t>Доходы бюджета Цацинского сельского поселения по кодам классификации доходов бюджетов за  2019 год</t>
  </si>
  <si>
    <t>Фактически исполнено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</si>
</sst>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0D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87">
    <xf numFmtId="0" fontId="0" fillId="0" borderId="0" xfId="0"/>
    <xf numFmtId="49" fontId="22" fillId="0" borderId="0" xfId="0" applyNumberFormat="1" applyFont="1" applyFill="1" applyAlignment="1">
      <alignment horizontal="left" vertical="center" wrapText="1"/>
    </xf>
    <xf numFmtId="49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164" fontId="0" fillId="0" borderId="0" xfId="0" applyNumberFormat="1"/>
    <xf numFmtId="49" fontId="25" fillId="34" borderId="11" xfId="0" applyNumberFormat="1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vertical="center" wrapText="1"/>
    </xf>
    <xf numFmtId="164" fontId="25" fillId="34" borderId="11" xfId="0" applyNumberFormat="1" applyFont="1" applyFill="1" applyBorder="1" applyAlignment="1" applyProtection="1">
      <alignment horizontal="center" vertical="center"/>
    </xf>
    <xf numFmtId="49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164" fontId="22" fillId="0" borderId="11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49" fontId="25" fillId="33" borderId="11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/>
    </xf>
    <xf numFmtId="0" fontId="25" fillId="33" borderId="10" xfId="42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/>
    </xf>
    <xf numFmtId="0" fontId="25" fillId="34" borderId="11" xfId="42" applyFont="1" applyFill="1" applyBorder="1" applyAlignment="1">
      <alignment horizontal="left" vertical="center" wrapText="1"/>
    </xf>
    <xf numFmtId="49" fontId="22" fillId="0" borderId="11" xfId="42" applyNumberFormat="1" applyFont="1" applyFill="1" applyBorder="1" applyAlignment="1">
      <alignment horizontal="left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49" fontId="25" fillId="34" borderId="11" xfId="42" applyNumberFormat="1" applyFont="1" applyFill="1" applyBorder="1" applyAlignment="1">
      <alignment horizontal="left" vertical="center" wrapText="1"/>
    </xf>
    <xf numFmtId="49" fontId="25" fillId="36" borderId="11" xfId="0" applyNumberFormat="1" applyFont="1" applyFill="1" applyBorder="1" applyAlignment="1">
      <alignment horizontal="left" vertical="center" wrapText="1"/>
    </xf>
    <xf numFmtId="0" fontId="25" fillId="36" borderId="11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center" wrapText="1"/>
    </xf>
    <xf numFmtId="49" fontId="22" fillId="36" borderId="11" xfId="0" applyNumberFormat="1" applyFont="1" applyFill="1" applyBorder="1" applyAlignment="1">
      <alignment horizontal="left" vertical="center" wrapText="1"/>
    </xf>
    <xf numFmtId="0" fontId="22" fillId="36" borderId="11" xfId="0" applyFont="1" applyFill="1" applyBorder="1" applyAlignment="1">
      <alignment horizontal="left" vertical="center" wrapText="1"/>
    </xf>
    <xf numFmtId="0" fontId="25" fillId="36" borderId="11" xfId="0" applyFont="1" applyFill="1" applyBorder="1" applyAlignment="1">
      <alignment horizontal="left" vertical="center" wrapText="1"/>
    </xf>
    <xf numFmtId="0" fontId="22" fillId="36" borderId="11" xfId="0" applyFont="1" applyFill="1" applyBorder="1" applyAlignment="1">
      <alignment vertical="center" wrapText="1"/>
    </xf>
    <xf numFmtId="0" fontId="24" fillId="36" borderId="11" xfId="0" applyFont="1" applyFill="1" applyBorder="1" applyAlignment="1">
      <alignment vertical="center" wrapText="1"/>
    </xf>
    <xf numFmtId="0" fontId="22" fillId="36" borderId="11" xfId="0" applyFont="1" applyFill="1" applyBorder="1" applyAlignment="1">
      <alignment horizontal="left" vertical="center"/>
    </xf>
    <xf numFmtId="0" fontId="25" fillId="36" borderId="11" xfId="42" applyFont="1" applyFill="1" applyBorder="1" applyAlignment="1">
      <alignment horizontal="left" vertical="center" wrapText="1"/>
    </xf>
    <xf numFmtId="164" fontId="21" fillId="33" borderId="11" xfId="0" applyNumberFormat="1" applyFont="1" applyFill="1" applyBorder="1" applyAlignment="1" applyProtection="1">
      <alignment horizontal="center" vertical="center"/>
    </xf>
    <xf numFmtId="164" fontId="25" fillId="34" borderId="11" xfId="42" applyNumberFormat="1" applyFont="1" applyFill="1" applyBorder="1" applyAlignment="1" applyProtection="1">
      <alignment horizontal="center" vertical="center"/>
    </xf>
    <xf numFmtId="164" fontId="25" fillId="33" borderId="11" xfId="0" applyNumberFormat="1" applyFont="1" applyFill="1" applyBorder="1" applyAlignment="1" applyProtection="1">
      <alignment horizontal="center" vertical="center" wrapText="1"/>
    </xf>
    <xf numFmtId="164" fontId="25" fillId="33" borderId="10" xfId="42" applyNumberFormat="1" applyFont="1" applyFill="1" applyBorder="1" applyAlignment="1" applyProtection="1">
      <alignment horizontal="center" vertical="center"/>
    </xf>
    <xf numFmtId="164" fontId="25" fillId="34" borderId="11" xfId="42" applyNumberFormat="1" applyFont="1" applyFill="1" applyBorder="1" applyAlignment="1" applyProtection="1">
      <alignment horizontal="center" vertical="center" wrapText="1"/>
    </xf>
    <xf numFmtId="164" fontId="25" fillId="36" borderId="11" xfId="42" applyNumberFormat="1" applyFont="1" applyFill="1" applyBorder="1" applyAlignment="1" applyProtection="1">
      <alignment horizontal="center" vertical="center" wrapText="1"/>
    </xf>
    <xf numFmtId="164" fontId="25" fillId="36" borderId="11" xfId="0" applyNumberFormat="1" applyFont="1" applyFill="1" applyBorder="1" applyAlignment="1" applyProtection="1">
      <alignment horizontal="center" vertical="center"/>
    </xf>
    <xf numFmtId="164" fontId="22" fillId="36" borderId="11" xfId="0" applyNumberFormat="1" applyFont="1" applyFill="1" applyBorder="1" applyAlignment="1" applyProtection="1">
      <alignment horizontal="center" vertical="center"/>
    </xf>
    <xf numFmtId="164" fontId="25" fillId="33" borderId="11" xfId="0" applyNumberFormat="1" applyFont="1" applyFill="1" applyBorder="1" applyAlignment="1" applyProtection="1">
      <alignment horizontal="center" vertical="center"/>
      <protection hidden="1"/>
    </xf>
    <xf numFmtId="164" fontId="25" fillId="34" borderId="11" xfId="0" applyNumberFormat="1" applyFont="1" applyFill="1" applyBorder="1" applyAlignment="1" applyProtection="1">
      <alignment horizontal="center" vertical="center"/>
      <protection hidden="1"/>
    </xf>
    <xf numFmtId="164" fontId="22" fillId="36" borderId="11" xfId="0" applyNumberFormat="1" applyFont="1" applyFill="1" applyBorder="1" applyAlignment="1" applyProtection="1">
      <alignment horizontal="center" vertical="center"/>
      <protection hidden="1"/>
    </xf>
    <xf numFmtId="49" fontId="25" fillId="37" borderId="11" xfId="42" applyNumberFormat="1" applyFont="1" applyFill="1" applyBorder="1" applyAlignment="1">
      <alignment horizontal="left" vertical="center" wrapText="1"/>
    </xf>
    <xf numFmtId="164" fontId="25" fillId="37" borderId="11" xfId="42" applyNumberFormat="1" applyFont="1" applyFill="1" applyBorder="1" applyAlignment="1" applyProtection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165" fontId="25" fillId="33" borderId="11" xfId="56" applyNumberFormat="1" applyFont="1" applyFill="1" applyBorder="1" applyAlignment="1" applyProtection="1">
      <alignment horizontal="center" vertical="center"/>
      <protection hidden="1"/>
    </xf>
    <xf numFmtId="165" fontId="25" fillId="34" borderId="11" xfId="56" applyNumberFormat="1" applyFont="1" applyFill="1" applyBorder="1" applyAlignment="1" applyProtection="1">
      <alignment horizontal="center" vertical="center"/>
      <protection hidden="1"/>
    </xf>
    <xf numFmtId="165" fontId="22" fillId="36" borderId="11" xfId="56" applyNumberFormat="1" applyFont="1" applyFill="1" applyBorder="1" applyAlignment="1" applyProtection="1">
      <alignment horizontal="center" vertical="center"/>
      <protection hidden="1"/>
    </xf>
    <xf numFmtId="165" fontId="22" fillId="0" borderId="11" xfId="56" applyNumberFormat="1" applyFont="1" applyFill="1" applyBorder="1" applyAlignment="1">
      <alignment horizontal="center" vertical="center"/>
    </xf>
    <xf numFmtId="165" fontId="25" fillId="34" borderId="11" xfId="56" applyNumberFormat="1" applyFont="1" applyFill="1" applyBorder="1" applyAlignment="1" applyProtection="1">
      <alignment horizontal="center" vertical="center"/>
    </xf>
    <xf numFmtId="165" fontId="22" fillId="36" borderId="11" xfId="56" applyNumberFormat="1" applyFont="1" applyFill="1" applyBorder="1" applyAlignment="1" applyProtection="1">
      <alignment horizontal="center" vertical="center"/>
    </xf>
    <xf numFmtId="165" fontId="25" fillId="36" borderId="11" xfId="56" applyNumberFormat="1" applyFont="1" applyFill="1" applyBorder="1" applyAlignment="1" applyProtection="1">
      <alignment horizontal="center" vertical="center"/>
    </xf>
    <xf numFmtId="165" fontId="25" fillId="33" borderId="11" xfId="56" applyNumberFormat="1" applyFont="1" applyFill="1" applyBorder="1" applyAlignment="1" applyProtection="1">
      <alignment horizontal="center" vertical="center" wrapText="1"/>
    </xf>
    <xf numFmtId="165" fontId="25" fillId="33" borderId="10" xfId="56" applyNumberFormat="1" applyFont="1" applyFill="1" applyBorder="1" applyAlignment="1" applyProtection="1">
      <alignment horizontal="center" vertical="center"/>
    </xf>
    <xf numFmtId="165" fontId="25" fillId="34" borderId="11" xfId="56" applyNumberFormat="1" applyFont="1" applyFill="1" applyBorder="1" applyAlignment="1" applyProtection="1">
      <alignment horizontal="center" vertical="center" wrapText="1"/>
    </xf>
    <xf numFmtId="165" fontId="25" fillId="36" borderId="11" xfId="56" applyNumberFormat="1" applyFont="1" applyFill="1" applyBorder="1" applyAlignment="1" applyProtection="1">
      <alignment horizontal="center" vertical="center" wrapText="1"/>
    </xf>
    <xf numFmtId="165" fontId="22" fillId="0" borderId="11" xfId="56" applyNumberFormat="1" applyFont="1" applyFill="1" applyBorder="1" applyAlignment="1">
      <alignment horizontal="center" vertical="center" wrapText="1"/>
    </xf>
    <xf numFmtId="165" fontId="25" fillId="37" borderId="11" xfId="56" applyNumberFormat="1" applyFont="1" applyFill="1" applyBorder="1" applyAlignment="1" applyProtection="1">
      <alignment horizontal="center" vertical="center"/>
    </xf>
    <xf numFmtId="165" fontId="21" fillId="33" borderId="11" xfId="56" applyNumberFormat="1" applyFont="1" applyFill="1" applyBorder="1" applyAlignment="1" applyProtection="1">
      <alignment horizontal="center" vertical="center"/>
    </xf>
    <xf numFmtId="0" fontId="0" fillId="0" borderId="0" xfId="0"/>
    <xf numFmtId="164" fontId="22" fillId="35" borderId="11" xfId="0" applyNumberFormat="1" applyFont="1" applyFill="1" applyBorder="1" applyAlignment="1">
      <alignment horizontal="center" vertical="center"/>
    </xf>
    <xf numFmtId="164" fontId="25" fillId="36" borderId="11" xfId="42" applyNumberFormat="1" applyFont="1" applyFill="1" applyBorder="1" applyAlignment="1" applyProtection="1">
      <alignment horizontal="center" vertical="center"/>
    </xf>
    <xf numFmtId="165" fontId="25" fillId="36" borderId="11" xfId="56" applyNumberFormat="1" applyFont="1" applyFill="1" applyBorder="1" applyAlignment="1" applyProtection="1">
      <alignment horizontal="center" vertical="center"/>
    </xf>
    <xf numFmtId="165" fontId="22" fillId="35" borderId="11" xfId="56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49" fontId="25" fillId="36" borderId="11" xfId="42" applyNumberFormat="1" applyFont="1" applyFill="1" applyBorder="1" applyAlignment="1">
      <alignment horizontal="left" vertical="center" wrapText="1"/>
    </xf>
    <xf numFmtId="0" fontId="25" fillId="36" borderId="11" xfId="0" applyFont="1" applyFill="1" applyBorder="1" applyAlignment="1">
      <alignment horizontal="left" vertical="center"/>
    </xf>
    <xf numFmtId="49" fontId="23" fillId="0" borderId="0" xfId="0" applyNumberFormat="1" applyFont="1" applyFill="1" applyAlignment="1">
      <alignment horizontal="right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5" fontId="25" fillId="0" borderId="11" xfId="56" applyNumberFormat="1" applyFont="1" applyFill="1" applyBorder="1" applyAlignment="1" applyProtection="1">
      <alignment horizontal="center" vertical="center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justify" vertical="center" wrapText="1"/>
    </xf>
    <xf numFmtId="164" fontId="25" fillId="36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49" fontId="25" fillId="0" borderId="11" xfId="42" applyNumberFormat="1" applyFont="1" applyFill="1" applyBorder="1" applyAlignment="1">
      <alignment horizontal="left" vertical="center" wrapText="1"/>
    </xf>
    <xf numFmtId="164" fontId="25" fillId="0" borderId="11" xfId="42" applyNumberFormat="1" applyFont="1" applyFill="1" applyBorder="1" applyAlignment="1" applyProtection="1">
      <alignment horizontal="center" vertical="center"/>
    </xf>
    <xf numFmtId="165" fontId="22" fillId="0" borderId="11" xfId="56" applyNumberFormat="1" applyFont="1" applyFill="1" applyBorder="1" applyAlignment="1" applyProtection="1">
      <alignment horizontal="center" vertical="center"/>
    </xf>
    <xf numFmtId="0" fontId="23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right" vertical="center"/>
    </xf>
    <xf numFmtId="49" fontId="25" fillId="0" borderId="0" xfId="0" applyNumberFormat="1" applyFont="1" applyFill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</cellXfs>
  <cellStyles count="70">
    <cellStyle name="20% - Акцент1" xfId="19" builtinId="30" customBuiltin="1"/>
    <cellStyle name="20% - Акцент1 2" xfId="44"/>
    <cellStyle name="20% - Акцент1 3" xfId="58"/>
    <cellStyle name="20% - Акцент2" xfId="23" builtinId="34" customBuiltin="1"/>
    <cellStyle name="20% - Акцент2 2" xfId="46"/>
    <cellStyle name="20% - Акцент2 3" xfId="60"/>
    <cellStyle name="20% - Акцент3" xfId="27" builtinId="38" customBuiltin="1"/>
    <cellStyle name="20% - Акцент3 2" xfId="48"/>
    <cellStyle name="20% - Акцент3 3" xfId="62"/>
    <cellStyle name="20% - Акцент4" xfId="31" builtinId="42" customBuiltin="1"/>
    <cellStyle name="20% - Акцент4 2" xfId="50"/>
    <cellStyle name="20% - Акцент4 3" xfId="64"/>
    <cellStyle name="20% - Акцент5" xfId="35" builtinId="46" customBuiltin="1"/>
    <cellStyle name="20% - Акцент5 2" xfId="52"/>
    <cellStyle name="20% - Акцент5 3" xfId="66"/>
    <cellStyle name="20% - Акцент6" xfId="39" builtinId="50" customBuiltin="1"/>
    <cellStyle name="20% - Акцент6 2" xfId="54"/>
    <cellStyle name="20% - Акцент6 3" xfId="68"/>
    <cellStyle name="40% - Акцент1" xfId="20" builtinId="31" customBuiltin="1"/>
    <cellStyle name="40% - Акцент1 2" xfId="45"/>
    <cellStyle name="40% - Акцент1 3" xfId="59"/>
    <cellStyle name="40% - Акцент2" xfId="24" builtinId="35" customBuiltin="1"/>
    <cellStyle name="40% - Акцент2 2" xfId="47"/>
    <cellStyle name="40% - Акцент2 3" xfId="61"/>
    <cellStyle name="40% - Акцент3" xfId="28" builtinId="39" customBuiltin="1"/>
    <cellStyle name="40% - Акцент3 2" xfId="49"/>
    <cellStyle name="40% - Акцент3 3" xfId="63"/>
    <cellStyle name="40% - Акцент4" xfId="32" builtinId="43" customBuiltin="1"/>
    <cellStyle name="40% - Акцент4 2" xfId="51"/>
    <cellStyle name="40% - Акцент4 3" xfId="65"/>
    <cellStyle name="40% - Акцент5" xfId="36" builtinId="47" customBuiltin="1"/>
    <cellStyle name="40% - Акцент5 2" xfId="53"/>
    <cellStyle name="40% - Акцент5 3" xfId="67"/>
    <cellStyle name="40% - Акцент6" xfId="40" builtinId="51" customBuiltin="1"/>
    <cellStyle name="40% - Акцент6 2" xfId="55"/>
    <cellStyle name="40% - Акцент6 3" xfId="6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Лист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Примечание 3" xfId="57"/>
    <cellStyle name="Процентный" xfId="56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75</xdr:row>
      <xdr:rowOff>95248</xdr:rowOff>
    </xdr:from>
    <xdr:ext cx="3188804" cy="600076"/>
    <xdr:sp macro="" textlink="">
      <xdr:nvSpPr>
        <xdr:cNvPr id="2" name="TextBox 1"/>
        <xdr:cNvSpPr txBox="1"/>
      </xdr:nvSpPr>
      <xdr:spPr>
        <a:xfrm>
          <a:off x="0" y="42995848"/>
          <a:ext cx="3188804" cy="600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827847</xdr:colOff>
      <xdr:row>75</xdr:row>
      <xdr:rowOff>49529</xdr:rowOff>
    </xdr:from>
    <xdr:ext cx="1391478" cy="45719"/>
    <xdr:sp macro="" textlink="">
      <xdr:nvSpPr>
        <xdr:cNvPr id="3" name="TextBox 2"/>
        <xdr:cNvSpPr txBox="1"/>
      </xdr:nvSpPr>
      <xdr:spPr>
        <a:xfrm flipV="1">
          <a:off x="7600122" y="42950129"/>
          <a:ext cx="1391478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G66"/>
  <sheetViews>
    <sheetView tabSelected="1" view="pageBreakPreview" topLeftCell="A56" zoomScaleNormal="115" zoomScaleSheetLayoutView="100" workbookViewId="0">
      <selection activeCell="D63" sqref="D63"/>
    </sheetView>
  </sheetViews>
  <sheetFormatPr defaultRowHeight="15" outlineLevelRow="3" x14ac:dyDescent="0.25"/>
  <cols>
    <col min="1" max="1" width="27" customWidth="1"/>
    <col min="2" max="2" width="56.7109375" customWidth="1"/>
    <col min="3" max="5" width="17.85546875" customWidth="1"/>
    <col min="6" max="6" width="14.42578125" customWidth="1"/>
    <col min="7" max="7" width="21.5703125" customWidth="1"/>
  </cols>
  <sheetData>
    <row r="1" spans="1:7" ht="15.75" x14ac:dyDescent="0.25">
      <c r="A1" s="1"/>
      <c r="B1" s="2"/>
      <c r="C1" s="84" t="s">
        <v>92</v>
      </c>
      <c r="D1" s="84"/>
      <c r="E1" s="84"/>
    </row>
    <row r="2" spans="1:7" ht="51" customHeight="1" x14ac:dyDescent="0.25">
      <c r="A2" s="1"/>
      <c r="B2" s="3"/>
      <c r="C2" s="83" t="s">
        <v>121</v>
      </c>
      <c r="D2" s="83"/>
      <c r="E2" s="83"/>
    </row>
    <row r="3" spans="1:7" ht="15.75" x14ac:dyDescent="0.25">
      <c r="A3" s="1"/>
      <c r="B3" s="84"/>
      <c r="C3" s="84"/>
      <c r="D3" s="84"/>
      <c r="E3" s="84"/>
    </row>
    <row r="4" spans="1:7" ht="15.75" x14ac:dyDescent="0.25">
      <c r="A4" s="85" t="s">
        <v>122</v>
      </c>
      <c r="B4" s="85"/>
      <c r="C4" s="85"/>
      <c r="D4" s="85"/>
      <c r="E4" s="85"/>
    </row>
    <row r="5" spans="1:7" ht="15.75" x14ac:dyDescent="0.25">
      <c r="A5" s="1"/>
      <c r="B5" s="4"/>
      <c r="C5" s="4"/>
      <c r="D5" s="4"/>
      <c r="E5" s="70" t="s">
        <v>0</v>
      </c>
    </row>
    <row r="6" spans="1:7" ht="38.25" x14ac:dyDescent="0.25">
      <c r="A6" s="71" t="s">
        <v>1</v>
      </c>
      <c r="B6" s="71" t="s">
        <v>2</v>
      </c>
      <c r="C6" s="72" t="s">
        <v>93</v>
      </c>
      <c r="D6" s="72" t="s">
        <v>123</v>
      </c>
      <c r="E6" s="72" t="s">
        <v>85</v>
      </c>
    </row>
    <row r="7" spans="1:7" x14ac:dyDescent="0.25">
      <c r="A7" s="73">
        <v>1</v>
      </c>
      <c r="B7" s="74">
        <v>2</v>
      </c>
      <c r="C7" s="73">
        <v>3</v>
      </c>
      <c r="D7" s="74">
        <v>4</v>
      </c>
      <c r="E7" s="73">
        <v>5</v>
      </c>
    </row>
    <row r="8" spans="1:7" ht="15.75" customHeight="1" x14ac:dyDescent="0.25">
      <c r="A8" s="15" t="s">
        <v>3</v>
      </c>
      <c r="B8" s="25" t="s">
        <v>4</v>
      </c>
      <c r="C8" s="41">
        <f>C9+C15+C21+C24+C32+C36+C42+C47</f>
        <v>2104.7999999999997</v>
      </c>
      <c r="D8" s="41">
        <f>D9+D15+D21+D24+D32+D36+D42+D47</f>
        <v>2209.4</v>
      </c>
      <c r="E8" s="48">
        <f t="shared" ref="E8" si="0">D8/C8</f>
        <v>1.0496959331052833</v>
      </c>
      <c r="F8" s="5"/>
      <c r="G8" s="5"/>
    </row>
    <row r="9" spans="1:7" ht="16.5" customHeight="1" outlineLevel="1" x14ac:dyDescent="0.25">
      <c r="A9" s="6" t="s">
        <v>5</v>
      </c>
      <c r="B9" s="7" t="s">
        <v>6</v>
      </c>
      <c r="C9" s="42">
        <f t="shared" ref="C9:D9" si="1">C10</f>
        <v>543.79999999999995</v>
      </c>
      <c r="D9" s="42">
        <f t="shared" si="1"/>
        <v>509.3</v>
      </c>
      <c r="E9" s="49">
        <f>D9/C9</f>
        <v>0.93655755792570805</v>
      </c>
    </row>
    <row r="10" spans="1:7" ht="18" customHeight="1" outlineLevel="1" x14ac:dyDescent="0.25">
      <c r="A10" s="26" t="s">
        <v>7</v>
      </c>
      <c r="B10" s="27" t="s">
        <v>8</v>
      </c>
      <c r="C10" s="43">
        <f t="shared" ref="C10:D10" si="2">SUM(C11:C14)</f>
        <v>543.79999999999995</v>
      </c>
      <c r="D10" s="43">
        <f t="shared" si="2"/>
        <v>509.3</v>
      </c>
      <c r="E10" s="50">
        <f t="shared" ref="E10:E52" si="3">D10/C10</f>
        <v>0.93655755792570805</v>
      </c>
    </row>
    <row r="11" spans="1:7" ht="80.25" customHeight="1" outlineLevel="2" x14ac:dyDescent="0.25">
      <c r="A11" s="9" t="s">
        <v>50</v>
      </c>
      <c r="B11" s="10" t="s">
        <v>49</v>
      </c>
      <c r="C11" s="11">
        <v>415.2</v>
      </c>
      <c r="D11" s="11">
        <v>384.9</v>
      </c>
      <c r="E11" s="51">
        <f t="shared" si="3"/>
        <v>0.92702312138728316</v>
      </c>
    </row>
    <row r="12" spans="1:7" ht="128.25" customHeight="1" outlineLevel="2" x14ac:dyDescent="0.25">
      <c r="A12" s="9" t="s">
        <v>51</v>
      </c>
      <c r="B12" s="10" t="s">
        <v>53</v>
      </c>
      <c r="C12" s="11">
        <v>2.8</v>
      </c>
      <c r="D12" s="11">
        <v>2.6</v>
      </c>
      <c r="E12" s="51">
        <f t="shared" si="3"/>
        <v>0.92857142857142871</v>
      </c>
    </row>
    <row r="13" spans="1:7" ht="45" customHeight="1" outlineLevel="2" x14ac:dyDescent="0.25">
      <c r="A13" s="9" t="s">
        <v>52</v>
      </c>
      <c r="B13" s="10" t="s">
        <v>54</v>
      </c>
      <c r="C13" s="11">
        <v>10</v>
      </c>
      <c r="D13" s="11">
        <v>9.6</v>
      </c>
      <c r="E13" s="51">
        <f t="shared" si="3"/>
        <v>0.96</v>
      </c>
    </row>
    <row r="14" spans="1:7" ht="110.25" outlineLevel="2" x14ac:dyDescent="0.25">
      <c r="A14" s="9" t="s">
        <v>55</v>
      </c>
      <c r="B14" s="10" t="s">
        <v>56</v>
      </c>
      <c r="C14" s="11">
        <v>115.8</v>
      </c>
      <c r="D14" s="11">
        <v>112.2</v>
      </c>
      <c r="E14" s="51">
        <f t="shared" si="3"/>
        <v>0.9689119170984456</v>
      </c>
    </row>
    <row r="15" spans="1:7" ht="31.5" outlineLevel="1" x14ac:dyDescent="0.25">
      <c r="A15" s="6" t="s">
        <v>9</v>
      </c>
      <c r="B15" s="12" t="s">
        <v>10</v>
      </c>
      <c r="C15" s="8">
        <f t="shared" ref="C15:D15" si="4">C16</f>
        <v>343.9</v>
      </c>
      <c r="D15" s="8">
        <f t="shared" si="4"/>
        <v>342.59999999999997</v>
      </c>
      <c r="E15" s="52">
        <f t="shared" si="3"/>
        <v>0.99621983134632153</v>
      </c>
    </row>
    <row r="16" spans="1:7" ht="31.5" outlineLevel="2" x14ac:dyDescent="0.25">
      <c r="A16" s="26" t="s">
        <v>58</v>
      </c>
      <c r="B16" s="27" t="s">
        <v>57</v>
      </c>
      <c r="C16" s="40">
        <f>SUM(C17:C20)</f>
        <v>343.9</v>
      </c>
      <c r="D16" s="40">
        <f>SUM(D17:D20)</f>
        <v>342.59999999999997</v>
      </c>
      <c r="E16" s="53">
        <f t="shared" si="3"/>
        <v>0.99621983134632153</v>
      </c>
    </row>
    <row r="17" spans="1:5" s="62" customFormat="1" ht="141.75" outlineLevel="3" x14ac:dyDescent="0.25">
      <c r="A17" s="9" t="s">
        <v>109</v>
      </c>
      <c r="B17" s="10" t="s">
        <v>110</v>
      </c>
      <c r="C17" s="11">
        <v>157.5</v>
      </c>
      <c r="D17" s="11">
        <v>155.9</v>
      </c>
      <c r="E17" s="51">
        <f>D17/C17</f>
        <v>0.98984126984126986</v>
      </c>
    </row>
    <row r="18" spans="1:5" s="62" customFormat="1" ht="157.5" outlineLevel="3" x14ac:dyDescent="0.25">
      <c r="A18" s="9" t="s">
        <v>111</v>
      </c>
      <c r="B18" s="10" t="s">
        <v>112</v>
      </c>
      <c r="C18" s="11">
        <v>1.1000000000000001</v>
      </c>
      <c r="D18" s="11">
        <v>1.1000000000000001</v>
      </c>
      <c r="E18" s="51">
        <f t="shared" ref="E18:E20" si="5">D18/C18</f>
        <v>1</v>
      </c>
    </row>
    <row r="19" spans="1:5" s="62" customFormat="1" ht="141.75" outlineLevel="3" x14ac:dyDescent="0.25">
      <c r="A19" s="9" t="s">
        <v>113</v>
      </c>
      <c r="B19" s="10" t="s">
        <v>114</v>
      </c>
      <c r="C19" s="11">
        <v>207.7</v>
      </c>
      <c r="D19" s="11">
        <v>208.4</v>
      </c>
      <c r="E19" s="51">
        <f t="shared" si="5"/>
        <v>1.0033702455464613</v>
      </c>
    </row>
    <row r="20" spans="1:5" s="62" customFormat="1" ht="141.75" outlineLevel="3" x14ac:dyDescent="0.25">
      <c r="A20" s="9" t="s">
        <v>115</v>
      </c>
      <c r="B20" s="10" t="s">
        <v>116</v>
      </c>
      <c r="C20" s="11">
        <v>-22.4</v>
      </c>
      <c r="D20" s="11">
        <v>-22.8</v>
      </c>
      <c r="E20" s="51">
        <f t="shared" si="5"/>
        <v>1.017857142857143</v>
      </c>
    </row>
    <row r="21" spans="1:5" ht="20.25" customHeight="1" outlineLevel="1" x14ac:dyDescent="0.25">
      <c r="A21" s="6" t="s">
        <v>11</v>
      </c>
      <c r="B21" s="7" t="s">
        <v>12</v>
      </c>
      <c r="C21" s="8">
        <f t="shared" ref="C21:D22" si="6">C22</f>
        <v>90</v>
      </c>
      <c r="D21" s="8">
        <f t="shared" si="6"/>
        <v>87.8</v>
      </c>
      <c r="E21" s="52">
        <f t="shared" si="3"/>
        <v>0.97555555555555551</v>
      </c>
    </row>
    <row r="22" spans="1:5" ht="17.25" customHeight="1" outlineLevel="1" x14ac:dyDescent="0.25">
      <c r="A22" s="26" t="s">
        <v>13</v>
      </c>
      <c r="B22" s="27" t="s">
        <v>14</v>
      </c>
      <c r="C22" s="40">
        <f t="shared" si="6"/>
        <v>90</v>
      </c>
      <c r="D22" s="40">
        <f t="shared" si="6"/>
        <v>87.8</v>
      </c>
      <c r="E22" s="53">
        <f t="shared" si="3"/>
        <v>0.97555555555555551</v>
      </c>
    </row>
    <row r="23" spans="1:5" ht="18" customHeight="1" outlineLevel="2" x14ac:dyDescent="0.25">
      <c r="A23" s="9" t="s">
        <v>59</v>
      </c>
      <c r="B23" s="10" t="s">
        <v>14</v>
      </c>
      <c r="C23" s="11">
        <v>90</v>
      </c>
      <c r="D23" s="11">
        <v>87.8</v>
      </c>
      <c r="E23" s="51">
        <f t="shared" si="3"/>
        <v>0.97555555555555551</v>
      </c>
    </row>
    <row r="24" spans="1:5" ht="19.5" customHeight="1" outlineLevel="1" x14ac:dyDescent="0.25">
      <c r="A24" s="6" t="s">
        <v>15</v>
      </c>
      <c r="B24" s="7" t="s">
        <v>16</v>
      </c>
      <c r="C24" s="8">
        <f t="shared" ref="C24:D24" si="7">C25+C27</f>
        <v>1032</v>
      </c>
      <c r="D24" s="8">
        <f t="shared" si="7"/>
        <v>1173.6000000000001</v>
      </c>
      <c r="E24" s="52">
        <f t="shared" si="3"/>
        <v>1.1372093023255816</v>
      </c>
    </row>
    <row r="25" spans="1:5" ht="17.25" customHeight="1" outlineLevel="1" x14ac:dyDescent="0.25">
      <c r="A25" s="23" t="s">
        <v>17</v>
      </c>
      <c r="B25" s="24" t="s">
        <v>18</v>
      </c>
      <c r="C25" s="39">
        <f t="shared" ref="C25:D25" si="8">C26</f>
        <v>98</v>
      </c>
      <c r="D25" s="39">
        <f t="shared" si="8"/>
        <v>114.2</v>
      </c>
      <c r="E25" s="54">
        <f t="shared" si="3"/>
        <v>1.1653061224489796</v>
      </c>
    </row>
    <row r="26" spans="1:5" ht="47.25" outlineLevel="2" x14ac:dyDescent="0.25">
      <c r="A26" s="9" t="s">
        <v>48</v>
      </c>
      <c r="B26" s="13" t="s">
        <v>47</v>
      </c>
      <c r="C26" s="11">
        <v>98</v>
      </c>
      <c r="D26" s="11">
        <v>114.2</v>
      </c>
      <c r="E26" s="51">
        <f t="shared" si="3"/>
        <v>1.1653061224489796</v>
      </c>
    </row>
    <row r="27" spans="1:5" ht="18" customHeight="1" outlineLevel="1" x14ac:dyDescent="0.25">
      <c r="A27" s="23" t="s">
        <v>19</v>
      </c>
      <c r="B27" s="24" t="s">
        <v>20</v>
      </c>
      <c r="C27" s="39">
        <f t="shared" ref="C27:D27" si="9">C28+C30</f>
        <v>934</v>
      </c>
      <c r="D27" s="39">
        <f t="shared" si="9"/>
        <v>1059.4000000000001</v>
      </c>
      <c r="E27" s="54">
        <f t="shared" si="3"/>
        <v>1.1342612419700215</v>
      </c>
    </row>
    <row r="28" spans="1:5" ht="17.25" customHeight="1" outlineLevel="1" x14ac:dyDescent="0.25">
      <c r="A28" s="26" t="s">
        <v>61</v>
      </c>
      <c r="B28" s="29" t="s">
        <v>60</v>
      </c>
      <c r="C28" s="40">
        <f t="shared" ref="C28:D28" si="10">C29</f>
        <v>50</v>
      </c>
      <c r="D28" s="40">
        <f t="shared" si="10"/>
        <v>49</v>
      </c>
      <c r="E28" s="53">
        <f t="shared" si="3"/>
        <v>0.98</v>
      </c>
    </row>
    <row r="29" spans="1:5" ht="47.25" outlineLevel="2" x14ac:dyDescent="0.25">
      <c r="A29" s="9" t="s">
        <v>43</v>
      </c>
      <c r="B29" s="13" t="s">
        <v>45</v>
      </c>
      <c r="C29" s="11">
        <v>50</v>
      </c>
      <c r="D29" s="11">
        <v>49</v>
      </c>
      <c r="E29" s="51">
        <f t="shared" si="3"/>
        <v>0.98</v>
      </c>
    </row>
    <row r="30" spans="1:5" ht="16.5" customHeight="1" outlineLevel="1" x14ac:dyDescent="0.25">
      <c r="A30" s="26" t="s">
        <v>62</v>
      </c>
      <c r="B30" s="29" t="s">
        <v>63</v>
      </c>
      <c r="C30" s="40">
        <f t="shared" ref="C30:D30" si="11">C31</f>
        <v>884</v>
      </c>
      <c r="D30" s="40">
        <f t="shared" si="11"/>
        <v>1010.4</v>
      </c>
      <c r="E30" s="53">
        <f t="shared" si="3"/>
        <v>1.1429864253393665</v>
      </c>
    </row>
    <row r="31" spans="1:5" ht="47.25" outlineLevel="2" x14ac:dyDescent="0.25">
      <c r="A31" s="9" t="s">
        <v>44</v>
      </c>
      <c r="B31" s="13" t="s">
        <v>46</v>
      </c>
      <c r="C31" s="11">
        <v>884</v>
      </c>
      <c r="D31" s="11">
        <v>1010.4</v>
      </c>
      <c r="E31" s="51">
        <f t="shared" si="3"/>
        <v>1.1429864253393665</v>
      </c>
    </row>
    <row r="32" spans="1:5" ht="31.5" hidden="1" outlineLevel="1" x14ac:dyDescent="0.25">
      <c r="A32" s="6" t="s">
        <v>21</v>
      </c>
      <c r="B32" s="7" t="s">
        <v>22</v>
      </c>
      <c r="C32" s="8">
        <f t="shared" ref="C32:D33" si="12">C33</f>
        <v>0</v>
      </c>
      <c r="D32" s="8">
        <f t="shared" si="12"/>
        <v>0</v>
      </c>
      <c r="E32" s="52" t="e">
        <f t="shared" si="3"/>
        <v>#DIV/0!</v>
      </c>
    </row>
    <row r="33" spans="1:5" ht="31.5" hidden="1" outlineLevel="1" x14ac:dyDescent="0.25">
      <c r="A33" s="23" t="s">
        <v>64</v>
      </c>
      <c r="B33" s="24" t="s">
        <v>16</v>
      </c>
      <c r="C33" s="39">
        <f t="shared" si="12"/>
        <v>0</v>
      </c>
      <c r="D33" s="39">
        <f t="shared" si="12"/>
        <v>0</v>
      </c>
      <c r="E33" s="54" t="e">
        <f t="shared" si="3"/>
        <v>#DIV/0!</v>
      </c>
    </row>
    <row r="34" spans="1:5" ht="31.5" hidden="1" outlineLevel="2" x14ac:dyDescent="0.25">
      <c r="A34" s="26" t="s">
        <v>65</v>
      </c>
      <c r="B34" s="29" t="s">
        <v>66</v>
      </c>
      <c r="C34" s="40">
        <f t="shared" ref="C34:D34" si="13">C35</f>
        <v>0</v>
      </c>
      <c r="D34" s="40">
        <f t="shared" si="13"/>
        <v>0</v>
      </c>
      <c r="E34" s="53" t="e">
        <f t="shared" si="3"/>
        <v>#DIV/0!</v>
      </c>
    </row>
    <row r="35" spans="1:5" ht="47.25" hidden="1" outlineLevel="2" x14ac:dyDescent="0.25">
      <c r="A35" s="9" t="s">
        <v>23</v>
      </c>
      <c r="B35" s="13" t="s">
        <v>24</v>
      </c>
      <c r="C35" s="11">
        <v>0</v>
      </c>
      <c r="D35" s="11">
        <v>0</v>
      </c>
      <c r="E35" s="51" t="e">
        <f t="shared" si="3"/>
        <v>#DIV/0!</v>
      </c>
    </row>
    <row r="36" spans="1:5" ht="33" customHeight="1" outlineLevel="1" collapsed="1" x14ac:dyDescent="0.25">
      <c r="A36" s="6" t="s">
        <v>25</v>
      </c>
      <c r="B36" s="12" t="s">
        <v>26</v>
      </c>
      <c r="C36" s="8">
        <f t="shared" ref="C36:D36" si="14">C37</f>
        <v>80.100000000000009</v>
      </c>
      <c r="D36" s="8">
        <f t="shared" si="14"/>
        <v>79.099999999999994</v>
      </c>
      <c r="E36" s="52">
        <f t="shared" si="3"/>
        <v>0.98751560549313344</v>
      </c>
    </row>
    <row r="37" spans="1:5" ht="110.25" outlineLevel="1" x14ac:dyDescent="0.25">
      <c r="A37" s="23" t="s">
        <v>69</v>
      </c>
      <c r="B37" s="28" t="s">
        <v>67</v>
      </c>
      <c r="C37" s="39">
        <f t="shared" ref="C37:D37" si="15">C38+C40</f>
        <v>80.100000000000009</v>
      </c>
      <c r="D37" s="39">
        <f t="shared" si="15"/>
        <v>79.099999999999994</v>
      </c>
      <c r="E37" s="54">
        <f t="shared" si="3"/>
        <v>0.98751560549313344</v>
      </c>
    </row>
    <row r="38" spans="1:5" ht="94.5" outlineLevel="1" x14ac:dyDescent="0.25">
      <c r="A38" s="26" t="s">
        <v>70</v>
      </c>
      <c r="B38" s="27" t="s">
        <v>68</v>
      </c>
      <c r="C38" s="40">
        <f t="shared" ref="C38:D38" si="16">C39</f>
        <v>65.2</v>
      </c>
      <c r="D38" s="40">
        <f t="shared" si="16"/>
        <v>58.2</v>
      </c>
      <c r="E38" s="53">
        <f t="shared" si="3"/>
        <v>0.8926380368098159</v>
      </c>
    </row>
    <row r="39" spans="1:5" ht="82.5" customHeight="1" outlineLevel="2" x14ac:dyDescent="0.25">
      <c r="A39" s="9" t="s">
        <v>27</v>
      </c>
      <c r="B39" s="14" t="s">
        <v>28</v>
      </c>
      <c r="C39" s="11">
        <v>65.2</v>
      </c>
      <c r="D39" s="11">
        <v>58.2</v>
      </c>
      <c r="E39" s="51">
        <f t="shared" si="3"/>
        <v>0.8926380368098159</v>
      </c>
    </row>
    <row r="40" spans="1:5" ht="94.5" outlineLevel="1" x14ac:dyDescent="0.25">
      <c r="A40" s="26" t="s">
        <v>71</v>
      </c>
      <c r="B40" s="30" t="s">
        <v>72</v>
      </c>
      <c r="C40" s="40">
        <f t="shared" ref="C40:D40" si="17">C41</f>
        <v>14.9</v>
      </c>
      <c r="D40" s="40">
        <f t="shared" si="17"/>
        <v>20.9</v>
      </c>
      <c r="E40" s="53">
        <f t="shared" si="3"/>
        <v>1.4026845637583891</v>
      </c>
    </row>
    <row r="41" spans="1:5" ht="78.75" outlineLevel="2" x14ac:dyDescent="0.25">
      <c r="A41" s="9" t="s">
        <v>29</v>
      </c>
      <c r="B41" s="14" t="s">
        <v>30</v>
      </c>
      <c r="C41" s="11">
        <v>14.9</v>
      </c>
      <c r="D41" s="11">
        <v>20.9</v>
      </c>
      <c r="E41" s="51">
        <f t="shared" si="3"/>
        <v>1.4026845637583891</v>
      </c>
    </row>
    <row r="42" spans="1:5" ht="31.5" hidden="1" outlineLevel="1" x14ac:dyDescent="0.25">
      <c r="A42" s="6" t="s">
        <v>31</v>
      </c>
      <c r="B42" s="12" t="s">
        <v>32</v>
      </c>
      <c r="C42" s="8">
        <f t="shared" ref="C42:D42" si="18">C43</f>
        <v>0</v>
      </c>
      <c r="D42" s="8">
        <f t="shared" si="18"/>
        <v>0</v>
      </c>
      <c r="E42" s="52" t="e">
        <f t="shared" si="3"/>
        <v>#DIV/0!</v>
      </c>
    </row>
    <row r="43" spans="1:5" ht="20.25" hidden="1" customHeight="1" outlineLevel="1" x14ac:dyDescent="0.25">
      <c r="A43" s="23" t="s">
        <v>74</v>
      </c>
      <c r="B43" s="28" t="s">
        <v>73</v>
      </c>
      <c r="C43" s="39">
        <f t="shared" ref="C43:D43" si="19">C44</f>
        <v>0</v>
      </c>
      <c r="D43" s="39">
        <f t="shared" si="19"/>
        <v>0</v>
      </c>
      <c r="E43" s="54" t="e">
        <f t="shared" si="3"/>
        <v>#DIV/0!</v>
      </c>
    </row>
    <row r="44" spans="1:5" ht="20.25" hidden="1" customHeight="1" outlineLevel="2" x14ac:dyDescent="0.25">
      <c r="A44" s="26" t="s">
        <v>76</v>
      </c>
      <c r="B44" s="27" t="s">
        <v>75</v>
      </c>
      <c r="C44" s="40">
        <f>C45+C46</f>
        <v>0</v>
      </c>
      <c r="D44" s="40">
        <f>D45+D46</f>
        <v>0</v>
      </c>
      <c r="E44" s="53" t="e">
        <f t="shared" si="3"/>
        <v>#DIV/0!</v>
      </c>
    </row>
    <row r="45" spans="1:5" ht="31.5" hidden="1" outlineLevel="2" x14ac:dyDescent="0.25">
      <c r="A45" s="9" t="s">
        <v>33</v>
      </c>
      <c r="B45" s="10" t="s">
        <v>34</v>
      </c>
      <c r="C45" s="11">
        <v>0</v>
      </c>
      <c r="D45" s="11">
        <v>0</v>
      </c>
      <c r="E45" s="51" t="e">
        <f t="shared" si="3"/>
        <v>#DIV/0!</v>
      </c>
    </row>
    <row r="46" spans="1:5" ht="37.5" hidden="1" customHeight="1" outlineLevel="2" x14ac:dyDescent="0.25">
      <c r="A46" s="9" t="s">
        <v>86</v>
      </c>
      <c r="B46" s="10" t="s">
        <v>87</v>
      </c>
      <c r="C46" s="11">
        <v>0</v>
      </c>
      <c r="D46" s="11">
        <v>0</v>
      </c>
      <c r="E46" s="51">
        <v>0</v>
      </c>
    </row>
    <row r="47" spans="1:5" ht="18.75" customHeight="1" outlineLevel="2" x14ac:dyDescent="0.25">
      <c r="A47" s="6" t="s">
        <v>82</v>
      </c>
      <c r="B47" s="12" t="s">
        <v>83</v>
      </c>
      <c r="C47" s="8">
        <f>C48</f>
        <v>15</v>
      </c>
      <c r="D47" s="8">
        <f>D48+D50</f>
        <v>17</v>
      </c>
      <c r="E47" s="52">
        <f>D47/C47</f>
        <v>1.1333333333333333</v>
      </c>
    </row>
    <row r="48" spans="1:5" s="62" customFormat="1" ht="78.75" outlineLevel="2" x14ac:dyDescent="0.25">
      <c r="A48" s="76" t="s">
        <v>95</v>
      </c>
      <c r="B48" s="77" t="s">
        <v>96</v>
      </c>
      <c r="C48" s="78">
        <f>C49</f>
        <v>15</v>
      </c>
      <c r="D48" s="78">
        <f>D49</f>
        <v>15</v>
      </c>
      <c r="E48" s="65">
        <f>D48/C48</f>
        <v>1</v>
      </c>
    </row>
    <row r="49" spans="1:5" s="62" customFormat="1" ht="78.75" outlineLevel="2" x14ac:dyDescent="0.25">
      <c r="A49" s="46" t="s">
        <v>94</v>
      </c>
      <c r="B49" s="47" t="s">
        <v>97</v>
      </c>
      <c r="C49" s="11">
        <v>15</v>
      </c>
      <c r="D49" s="11">
        <v>15</v>
      </c>
      <c r="E49" s="82">
        <f>D49/C49</f>
        <v>1</v>
      </c>
    </row>
    <row r="50" spans="1:5" s="62" customFormat="1" ht="63" outlineLevel="2" x14ac:dyDescent="0.25">
      <c r="A50" s="46" t="s">
        <v>89</v>
      </c>
      <c r="B50" s="47" t="s">
        <v>88</v>
      </c>
      <c r="C50" s="11">
        <v>0</v>
      </c>
      <c r="D50" s="11">
        <v>2</v>
      </c>
      <c r="E50" s="82">
        <v>0</v>
      </c>
    </row>
    <row r="51" spans="1:5" ht="19.5" customHeight="1" x14ac:dyDescent="0.25">
      <c r="A51" s="15" t="s">
        <v>35</v>
      </c>
      <c r="B51" s="15" t="s">
        <v>36</v>
      </c>
      <c r="C51" s="35">
        <f>C52</f>
        <v>5850.2</v>
      </c>
      <c r="D51" s="35">
        <f>D52</f>
        <v>5850.2</v>
      </c>
      <c r="E51" s="55">
        <f t="shared" si="3"/>
        <v>1</v>
      </c>
    </row>
    <row r="52" spans="1:5" ht="31.5" outlineLevel="1" x14ac:dyDescent="0.25">
      <c r="A52" s="16" t="s">
        <v>37</v>
      </c>
      <c r="B52" s="17" t="s">
        <v>38</v>
      </c>
      <c r="C52" s="36">
        <f>C53+C56++C61</f>
        <v>5850.2</v>
      </c>
      <c r="D52" s="36">
        <f>D53+D56+D61</f>
        <v>5850.2</v>
      </c>
      <c r="E52" s="56">
        <f t="shared" si="3"/>
        <v>1</v>
      </c>
    </row>
    <row r="53" spans="1:5" s="62" customFormat="1" ht="31.5" outlineLevel="2" x14ac:dyDescent="0.25">
      <c r="A53" s="18" t="s">
        <v>98</v>
      </c>
      <c r="B53" s="19" t="s">
        <v>90</v>
      </c>
      <c r="C53" s="37">
        <f>C54</f>
        <v>1610</v>
      </c>
      <c r="D53" s="37">
        <f>D54</f>
        <v>1610</v>
      </c>
      <c r="E53" s="57">
        <f t="shared" ref="E53:E65" si="20">D53/C53</f>
        <v>1</v>
      </c>
    </row>
    <row r="54" spans="1:5" s="62" customFormat="1" ht="31.5" outlineLevel="2" x14ac:dyDescent="0.25">
      <c r="A54" s="31" t="s">
        <v>99</v>
      </c>
      <c r="B54" s="32" t="s">
        <v>77</v>
      </c>
      <c r="C54" s="38">
        <f t="shared" ref="C54:D54" si="21">C55</f>
        <v>1610</v>
      </c>
      <c r="D54" s="38">
        <f t="shared" si="21"/>
        <v>1610</v>
      </c>
      <c r="E54" s="58">
        <f t="shared" si="20"/>
        <v>1</v>
      </c>
    </row>
    <row r="55" spans="1:5" s="62" customFormat="1" ht="31.5" outlineLevel="2" x14ac:dyDescent="0.25">
      <c r="A55" s="67" t="s">
        <v>100</v>
      </c>
      <c r="B55" s="20" t="s">
        <v>39</v>
      </c>
      <c r="C55" s="21">
        <v>1610</v>
      </c>
      <c r="D55" s="21">
        <v>1610</v>
      </c>
      <c r="E55" s="59">
        <f t="shared" si="20"/>
        <v>1</v>
      </c>
    </row>
    <row r="56" spans="1:5" s="62" customFormat="1" ht="31.5" outlineLevel="2" x14ac:dyDescent="0.25">
      <c r="A56" s="18" t="s">
        <v>101</v>
      </c>
      <c r="B56" s="22" t="s">
        <v>91</v>
      </c>
      <c r="C56" s="34">
        <f>C57+C59</f>
        <v>77.2</v>
      </c>
      <c r="D56" s="34">
        <f>D57+D59</f>
        <v>77.2</v>
      </c>
      <c r="E56" s="52">
        <f t="shared" si="20"/>
        <v>1</v>
      </c>
    </row>
    <row r="57" spans="1:5" s="62" customFormat="1" ht="47.25" outlineLevel="2" x14ac:dyDescent="0.25">
      <c r="A57" s="69" t="s">
        <v>102</v>
      </c>
      <c r="B57" s="68" t="s">
        <v>79</v>
      </c>
      <c r="C57" s="64">
        <f t="shared" ref="C57:D57" si="22">C58</f>
        <v>4</v>
      </c>
      <c r="D57" s="64">
        <f t="shared" si="22"/>
        <v>4</v>
      </c>
      <c r="E57" s="65">
        <f t="shared" si="20"/>
        <v>1</v>
      </c>
    </row>
    <row r="58" spans="1:5" s="62" customFormat="1" ht="47.25" outlineLevel="2" x14ac:dyDescent="0.25">
      <c r="A58" s="67" t="s">
        <v>103</v>
      </c>
      <c r="B58" s="20" t="s">
        <v>41</v>
      </c>
      <c r="C58" s="63">
        <v>4</v>
      </c>
      <c r="D58" s="63">
        <v>4</v>
      </c>
      <c r="E58" s="66">
        <f t="shared" si="20"/>
        <v>1</v>
      </c>
    </row>
    <row r="59" spans="1:5" s="62" customFormat="1" ht="47.25" outlineLevel="2" x14ac:dyDescent="0.25">
      <c r="A59" s="69" t="s">
        <v>104</v>
      </c>
      <c r="B59" s="68" t="s">
        <v>78</v>
      </c>
      <c r="C59" s="64">
        <f t="shared" ref="C59:D59" si="23">C60</f>
        <v>73.2</v>
      </c>
      <c r="D59" s="64">
        <f t="shared" si="23"/>
        <v>73.2</v>
      </c>
      <c r="E59" s="65">
        <f t="shared" si="20"/>
        <v>1</v>
      </c>
    </row>
    <row r="60" spans="1:5" s="62" customFormat="1" ht="47.25" outlineLevel="2" x14ac:dyDescent="0.25">
      <c r="A60" s="67" t="s">
        <v>105</v>
      </c>
      <c r="B60" s="20" t="s">
        <v>40</v>
      </c>
      <c r="C60" s="21">
        <v>73.2</v>
      </c>
      <c r="D60" s="21">
        <v>73.2</v>
      </c>
      <c r="E60" s="59">
        <f t="shared" si="20"/>
        <v>1</v>
      </c>
    </row>
    <row r="61" spans="1:5" s="62" customFormat="1" ht="15.75" outlineLevel="2" x14ac:dyDescent="0.25">
      <c r="A61" s="18" t="s">
        <v>106</v>
      </c>
      <c r="B61" s="44" t="s">
        <v>80</v>
      </c>
      <c r="C61" s="45">
        <f>C64+C62</f>
        <v>4163</v>
      </c>
      <c r="D61" s="45">
        <f>D64+D62</f>
        <v>4163</v>
      </c>
      <c r="E61" s="60">
        <f t="shared" si="20"/>
        <v>1</v>
      </c>
    </row>
    <row r="62" spans="1:5" s="62" customFormat="1" ht="78.75" outlineLevel="2" x14ac:dyDescent="0.25">
      <c r="A62" s="69" t="s">
        <v>117</v>
      </c>
      <c r="B62" s="68" t="s">
        <v>118</v>
      </c>
      <c r="C62" s="64">
        <f>C63</f>
        <v>5</v>
      </c>
      <c r="D62" s="64">
        <f>D63</f>
        <v>5</v>
      </c>
      <c r="E62" s="65">
        <f t="shared" si="20"/>
        <v>1</v>
      </c>
    </row>
    <row r="63" spans="1:5" s="62" customFormat="1" ht="94.5" outlineLevel="2" x14ac:dyDescent="0.25">
      <c r="A63" s="79" t="s">
        <v>119</v>
      </c>
      <c r="B63" s="80" t="s">
        <v>120</v>
      </c>
      <c r="C63" s="81">
        <v>5</v>
      </c>
      <c r="D63" s="81">
        <v>5</v>
      </c>
      <c r="E63" s="75">
        <f t="shared" si="20"/>
        <v>1</v>
      </c>
    </row>
    <row r="64" spans="1:5" s="62" customFormat="1" ht="31.5" outlineLevel="2" x14ac:dyDescent="0.25">
      <c r="A64" s="69" t="s">
        <v>107</v>
      </c>
      <c r="B64" s="68" t="s">
        <v>84</v>
      </c>
      <c r="C64" s="64">
        <f t="shared" ref="C64:D64" si="24">C65</f>
        <v>4158</v>
      </c>
      <c r="D64" s="64">
        <f t="shared" si="24"/>
        <v>4158</v>
      </c>
      <c r="E64" s="65">
        <f t="shared" si="20"/>
        <v>1</v>
      </c>
    </row>
    <row r="65" spans="1:5" s="62" customFormat="1" ht="31.5" outlineLevel="2" x14ac:dyDescent="0.25">
      <c r="A65" s="67" t="s">
        <v>108</v>
      </c>
      <c r="B65" s="20" t="s">
        <v>81</v>
      </c>
      <c r="C65" s="63">
        <v>4158</v>
      </c>
      <c r="D65" s="63">
        <v>4158</v>
      </c>
      <c r="E65" s="66">
        <f t="shared" si="20"/>
        <v>1</v>
      </c>
    </row>
    <row r="66" spans="1:5" ht="16.5" x14ac:dyDescent="0.25">
      <c r="A66" s="86" t="s">
        <v>42</v>
      </c>
      <c r="B66" s="86"/>
      <c r="C66" s="33">
        <f>C8+C51</f>
        <v>7955</v>
      </c>
      <c r="D66" s="33">
        <f>D8+D51</f>
        <v>8059.6</v>
      </c>
      <c r="E66" s="61">
        <f t="shared" ref="E66" si="25">D66/C66</f>
        <v>1.0131489629164048</v>
      </c>
    </row>
  </sheetData>
  <sheetProtection formatCells="0" formatColumns="0" formatRows="0" insertRows="0" insertHyperlinks="0" sort="0" autoFilter="0" pivotTables="0"/>
  <protectedRanges>
    <protectedRange sqref="C11:E14 C23:E23 C26:E26 C29:E29 C31:E31 C35:E35 C39:E39 C41:E41 C65:E65 C60:E60 C45:E46 C55:E55 C17:E20 C58:E58" name="Диапазон1"/>
    <protectedRange sqref="C48:E50" name="Диапазон1_2"/>
  </protectedRanges>
  <mergeCells count="5">
    <mergeCell ref="C2:E2"/>
    <mergeCell ref="B3:E3"/>
    <mergeCell ref="A4:E4"/>
    <mergeCell ref="A66:B66"/>
    <mergeCell ref="C1:E1"/>
  </mergeCells>
  <pageMargins left="1.1811023622047245" right="0.78740157480314965" top="0.78740157480314965" bottom="0.78740157480314965" header="0" footer="0"/>
  <pageSetup paperSize="9" scale="58" fitToHeight="0" orientation="portrait" r:id="rId1"/>
  <rowBreaks count="2" manualBreakCount="2">
    <brk id="23" max="4" man="1"/>
    <brk id="5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1</vt:lpstr>
      <vt:lpstr>'п.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2020-03-26T06:16:43Z</dcterms:modified>
</cp:coreProperties>
</file>